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shortcut-targets-by-id\0By_KwsUiMg_gS0ZsTXVkQ01PNjA\TheBuro\2020 BST Bytovy soubor Terchovska\04_DSP\17_work\JV 25-03-10 Vycisteni VV\250122_rozpočet (29.2.2024) - odstraneni KR\SO 304\"/>
    </mc:Choice>
  </mc:AlternateContent>
  <xr:revisionPtr revIDLastSave="0" documentId="13_ncr:1_{7ECE90A7-2695-456B-86F6-5C2EF4E58103}" xr6:coauthVersionLast="47" xr6:coauthVersionMax="47" xr10:uidLastSave="{00000000-0000-0000-0000-000000000000}"/>
  <bookViews>
    <workbookView xWindow="-120" yWindow="-120" windowWidth="29040" windowHeight="15840" firstSheet="1" activeTab="1" xr2:uid="{00000000-000D-0000-FFFF-FFFF00000000}"/>
  </bookViews>
  <sheets>
    <sheet name="Rekapitulácia stavby" sheetId="1" state="veryHidden" r:id="rId1"/>
    <sheet name="SO304" sheetId="5" r:id="rId2"/>
  </sheets>
  <definedNames>
    <definedName name="_xlnm._FilterDatabase" localSheetId="1" hidden="1">'SO304'!$A$13:$I$39</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bghrerr">#REF!</definedName>
    <definedName name="bhvfdgvf">#REF!</definedName>
    <definedName name="celkrozp">#REF!</definedName>
    <definedName name="dfdaf">#REF!</definedName>
    <definedName name="DKGJSDGS">#REF!</definedName>
    <definedName name="dsfbhbg">#REF!</definedName>
    <definedName name="exter1">#REF!</definedName>
    <definedName name="hovno">#REF!</definedName>
    <definedName name="inter1">#REF!</definedName>
    <definedName name="jzzuggt">#REF!</definedName>
    <definedName name="k_1">#N/A</definedName>
    <definedName name="kk">"$#REF!.$J$4"</definedName>
    <definedName name="lg">"$#REF!.$J$5"</definedName>
    <definedName name="mts">#REF!</definedName>
    <definedName name="_xlnm.Print_Titles" localSheetId="0">'Rekapitulácia stavby'!$92:$92</definedName>
    <definedName name="_xlnm.Print_Titles" localSheetId="1">'SO304'!$13:$13</definedName>
    <definedName name="obch_sleva">#REF!</definedName>
    <definedName name="_xlnm.Print_Area" localSheetId="0">'Rekapitulácia stavby'!$D$4:$AO$76,'Rekapitulácia stavby'!$C$82:$AQ$96</definedName>
    <definedName name="_xlnm.Print_Area" localSheetId="1">'SO304'!$A$1:$I$43</definedName>
    <definedName name="pokusAAAA">#REF!</definedName>
    <definedName name="pokusadres">#REF!</definedName>
    <definedName name="položka_A1">#REF!</definedName>
    <definedName name="pom_výp_zač">#REF!</definedName>
    <definedName name="pom_výpočty">#REF!</definedName>
    <definedName name="prep_schem">#REF!</definedName>
    <definedName name="rozvržení_rozp">#REF!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s>
  <calcPr calcId="191029"/>
</workbook>
</file>

<file path=xl/calcChain.xml><?xml version="1.0" encoding="utf-8"?>
<calcChain xmlns="http://schemas.openxmlformats.org/spreadsheetml/2006/main">
  <c r="H29" i="5" l="1"/>
  <c r="H28" i="5"/>
  <c r="F27" i="5"/>
  <c r="H23" i="5"/>
  <c r="H22" i="5"/>
  <c r="H16" i="5" l="1"/>
  <c r="H32" i="5" l="1"/>
  <c r="H27" i="5" l="1"/>
  <c r="H26" i="5"/>
  <c r="H25" i="5" l="1"/>
  <c r="H18" i="5"/>
  <c r="H39" i="5" l="1"/>
  <c r="H38" i="5"/>
  <c r="H37" i="5"/>
  <c r="H36" i="5"/>
  <c r="H35" i="5"/>
  <c r="H34" i="5"/>
  <c r="H33" i="5"/>
  <c r="H21" i="5"/>
  <c r="H20" i="5"/>
  <c r="H19" i="5" l="1"/>
  <c r="H31" i="5"/>
  <c r="H17" i="5"/>
  <c r="H15" i="5" s="1"/>
  <c r="H14" i="5" l="1"/>
  <c r="AY95" i="1"/>
  <c r="AX95" i="1"/>
  <c r="L90" i="1"/>
  <c r="AM90" i="1"/>
  <c r="AM89" i="1"/>
  <c r="L89" i="1"/>
  <c r="AM87" i="1"/>
  <c r="L87" i="1"/>
  <c r="L85" i="1"/>
  <c r="L84" i="1"/>
  <c r="AS94" i="1"/>
  <c r="BC95" i="1" l="1"/>
  <c r="BC94" i="1" s="1"/>
  <c r="AY94" i="1" s="1"/>
  <c r="BD95" i="1"/>
  <c r="BD94" i="1" s="1"/>
  <c r="W33" i="1" s="1"/>
  <c r="BB95" i="1"/>
  <c r="BB94" i="1" s="1"/>
  <c r="W31" i="1" s="1"/>
  <c r="AV95" i="1"/>
  <c r="AZ95" i="1"/>
  <c r="AZ94" i="1" s="1"/>
  <c r="W29" i="1" s="1"/>
  <c r="AV94" i="1" l="1"/>
  <c r="AK29" i="1" s="1"/>
  <c r="AX94" i="1"/>
  <c r="W32" i="1"/>
  <c r="BA95" i="1"/>
  <c r="BA94" i="1" s="1"/>
  <c r="AW94" i="1" s="1"/>
  <c r="AK30" i="1" s="1"/>
  <c r="AW95" i="1"/>
  <c r="AT95" i="1" s="1"/>
  <c r="AU95" i="1" l="1"/>
  <c r="AU94" i="1" s="1"/>
  <c r="W30" i="1"/>
  <c r="AT94" i="1"/>
  <c r="AG95" i="1" l="1"/>
  <c r="AG94" i="1" s="1"/>
  <c r="AK26" i="1" s="1"/>
  <c r="AK35" i="1" s="1"/>
  <c r="AN95" i="1" l="1"/>
  <c r="AN94" i="1"/>
</calcChain>
</file>

<file path=xl/sharedStrings.xml><?xml version="1.0" encoding="utf-8"?>
<sst xmlns="http://schemas.openxmlformats.org/spreadsheetml/2006/main" count="231" uniqueCount="130">
  <si>
    <t>Export Komplet</t>
  </si>
  <si>
    <t/>
  </si>
  <si>
    <t>2.0</t>
  </si>
  <si>
    <t>False</t>
  </si>
  <si>
    <t>{dbbd02f5-8200-44c7-b9be-e031f93c7bf9}</t>
  </si>
  <si>
    <t>&gt;&gt;  skryté stĺpce  &lt;&lt;</t>
  </si>
  <si>
    <t>0,001</t>
  </si>
  <si>
    <t>20</t>
  </si>
  <si>
    <t>REKAPITULÁCIA STAVBY</t>
  </si>
  <si>
    <t>v ---  nižšie sa nachádzajú doplnkové a pomocné údaje k zostavám  --- v</t>
  </si>
  <si>
    <t>Kód:</t>
  </si>
  <si>
    <t>202002</t>
  </si>
  <si>
    <t>Stavba:</t>
  </si>
  <si>
    <t>Stavby 2020 2</t>
  </si>
  <si>
    <t>JKSO:</t>
  </si>
  <si>
    <t>KS:</t>
  </si>
  <si>
    <t>Miesto:</t>
  </si>
  <si>
    <t xml:space="preserve"> </t>
  </si>
  <si>
    <t>Dátum:</t>
  </si>
  <si>
    <t>8. 7. 2020</t>
  </si>
  <si>
    <t>Objednávateľ:</t>
  </si>
  <si>
    <t>IČO:</t>
  </si>
  <si>
    <t>IČ DPH:</t>
  </si>
  <si>
    <t>Zhotoviteľ:</t>
  </si>
  <si>
    <t>Projektant:</t>
  </si>
  <si>
    <t>True</t>
  </si>
  <si>
    <t>0,01</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</si>
  <si>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</si>
  <si>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</si>
  <si>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</si>
  <si>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</si>
  <si>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</si>
  <si>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</si>
  <si>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</si>
  <si>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</si>
  <si>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</si>
  <si>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</si>
  <si>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</si>
  <si>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</si>
  <si>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</si>
  <si>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</si>
  <si>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</si>
  <si>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</si>
  <si>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</si>
  <si>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</si>
  <si>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</si>
  <si>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</si>
  <si>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</si>
  <si>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</si>
  <si>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</si>
  <si>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</si>
  <si>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</si>
  <si>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</si>
  <si>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</si>
  <si>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</si>
  <si>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</si>
  <si>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</si>
  <si>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</si>
  <si>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</si>
  <si>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</si>
  <si>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</si>
  <si>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</si>
  <si>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</si>
  <si>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</si>
  <si>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</si>
  <si>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</si>
  <si>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</si>
  <si>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</si>
  <si>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</si>
  <si>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</si>
  <si>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</si>
  <si>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</si>
  <si>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</si>
  <si>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</si>
  <si>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2020 07 07</t>
  </si>
  <si>
    <t>NUSCH 3 NP</t>
  </si>
  <si>
    <t>STA</t>
  </si>
  <si>
    <t>1</t>
  </si>
  <si>
    <t>{080ef779-59ce-4d70-a7c2-2b8730858744}</t>
  </si>
  <si>
    <t>Objekt:</t>
  </si>
  <si>
    <t>Cena celkom [EUR]</t>
  </si>
  <si>
    <t>PČ</t>
  </si>
  <si>
    <t>MJ</t>
  </si>
  <si>
    <t>Množstvo</t>
  </si>
  <si>
    <t>J.cena [EUR]</t>
  </si>
  <si>
    <t>K</t>
  </si>
  <si>
    <t>m</t>
  </si>
  <si>
    <t>hod</t>
  </si>
  <si>
    <t>poznámka</t>
  </si>
  <si>
    <t>M</t>
  </si>
  <si>
    <t>Autorský dozor</t>
  </si>
  <si>
    <t>PPV</t>
  </si>
  <si>
    <t xml:space="preserve">Nepredvídané práce </t>
  </si>
  <si>
    <t>Podružný materiál</t>
  </si>
  <si>
    <t>PaRELI, s.r.o.</t>
  </si>
  <si>
    <t>%</t>
  </si>
  <si>
    <t>Poznámky:</t>
  </si>
  <si>
    <t xml:space="preserve">V jednotlivých položkách rozpočtu (výkazu) sú zahrnuté náklady spojené na dopravu a presun materiálu a osôb po stavbe, prenájom a doprava strojov a zariadení, pomocné práce na stavbe. </t>
  </si>
  <si>
    <t>PVC výstražná fólia šírky 330mm</t>
  </si>
  <si>
    <t>Piesok pre káblové lôžko</t>
  </si>
  <si>
    <t>Dokumentácia skutočného vyhotovenia</t>
  </si>
  <si>
    <t>Východisková OPaOS</t>
  </si>
  <si>
    <t>Dopravné náklady - materiál</t>
  </si>
  <si>
    <t>m3</t>
  </si>
  <si>
    <t>PaRELI, s.r.o., Ing. Peter Jašš</t>
  </si>
  <si>
    <t>V jednotlivých položkách rozpočtu (výkazu) je zahrnutá montáž, osadenie, zapojenie, oživenie a pod. V jednotlivých položkách je zahrnutý kotviaci, réžijný a spojovací materiál, príslušenstvo a spotrebný materiál.</t>
  </si>
  <si>
    <t>ks</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</si>
  <si>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</si>
  <si>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Náklady spolu</t>
  </si>
  <si>
    <t>Elektrické prístroje a zariadenia</t>
  </si>
  <si>
    <t>Vytýčenie existujúcich sietí</t>
  </si>
  <si>
    <t>Bratislava, m.č. Ružinov</t>
  </si>
  <si>
    <t>Hlavné mesto SR, Primaciálne nám. 1, 814 99 Bratislava</t>
  </si>
  <si>
    <t>Kábel 1x240 osadenie do výkopu a chráničky</t>
  </si>
  <si>
    <t>Pri realizácii použiť prvky a postupy schválené v zmysle podmienok ZSDIS.</t>
  </si>
  <si>
    <t>1-NAYY-J 4x240</t>
  </si>
  <si>
    <t>Chránička FXKVR110</t>
  </si>
  <si>
    <t>NN rozvody - výkopy</t>
  </si>
  <si>
    <t>NN navrhované rozvody - káble, chráničky</t>
  </si>
  <si>
    <t>NN rozvody - ostatné práce</t>
  </si>
  <si>
    <t>Pieskový podsyp, násyp a provizorná úprava terénu</t>
  </si>
  <si>
    <t>SO 304 PRÍPOJKA NÍZKEHO NAPÄTIA</t>
  </si>
  <si>
    <t>Výkop káblovej ryhy do 1200x800 (hĺbka, šírka)</t>
  </si>
  <si>
    <t>Montáž SR skrine vrátane zapojenia</t>
  </si>
  <si>
    <t>h</t>
  </si>
  <si>
    <t>Poistky 200A gG PN2 vrátane osadenia</t>
  </si>
  <si>
    <t>Zapojenie vývodov v NN rozvádzači trafostanice</t>
  </si>
  <si>
    <t>BYTOVÝ DOM TERCHOVSKÁ</t>
  </si>
  <si>
    <t>Skriňa Hasma SR8 7/2 In=800A</t>
  </si>
  <si>
    <t>ROZPOČET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</si>
</sst>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7"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u/>
      <sz val="11"/>
      <color theme="10"/>
      <name val="Calibri"/>
      <family val="2"/>
      <charset val="238"/>
      <scheme val="minor"/>
    </font>
    <font>
      <sz val="8"/>
      <name val="Arial CE"/>
      <family val="2"/>
      <charset val="238"/>
    </font>
    <font>
      <sz val="10"/>
      <name val="Arial CE"/>
      <family val="2"/>
      <charset val="238"/>
    </font>
    <font>
      <b/>
      <sz val="14"/>
      <name val="Arial"/>
      <family val="2"/>
      <charset val="238"/>
    </font>
    <font>
      <sz val="8"/>
      <name val="Arial"/>
      <family val="2"/>
      <charset val="238"/>
    </font>
    <font>
      <sz val="10"/>
      <color rgb="FF969696"/>
      <name val="Arial CE"/>
      <family val="2"/>
      <charset val="238"/>
    </font>
    <font>
      <sz val="9"/>
      <name val="Arial"/>
      <family val="2"/>
      <charset val="238"/>
    </font>
    <font>
      <sz val="8"/>
      <color rgb="FF003366"/>
      <name val="Arial"/>
      <family val="2"/>
      <charset val="238"/>
    </font>
    <font>
      <b/>
      <sz val="8"/>
      <color rgb="FF003366"/>
      <name val="Arial"/>
      <family val="2"/>
      <charset val="238"/>
    </font>
    <font>
      <b/>
      <sz val="10"/>
      <color rgb="FF003366"/>
      <name val="Arial"/>
      <family val="2"/>
      <charset val="238"/>
    </font>
    <font>
      <b/>
      <sz val="12"/>
      <color rgb="FF003366"/>
      <name val="Arial"/>
      <family val="2"/>
      <charset val="238"/>
    </font>
    <font>
      <b/>
      <sz val="9"/>
      <name val="Arial"/>
      <family val="2"/>
    </font>
    <font>
      <b/>
      <sz val="8"/>
      <name val="Arial"/>
      <family val="2"/>
    </font>
    <font>
      <sz val="8"/>
      <name val="Arial CE"/>
      <family val="2"/>
    </font>
    <font>
      <i/>
      <sz val="9"/>
      <name val="Arial"/>
      <family val="2"/>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22" fillId="0" borderId="0" applyNumberFormat="0" applyFill="0" applyBorder="0" applyAlignment="0" applyProtection="0"/>
    <xf numFmtId="0" fontId="35" fillId="0" borderId="0"/>
  </cellStyleXfs>
  <cellXfs count="15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8"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3" xfId="0" applyBorder="1" applyAlignment="1">
      <alignment vertical="center"/>
    </xf>
    <xf numFmtId="0" fontId="9"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9"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4" fillId="4" borderId="0" xfId="0" applyFont="1" applyFill="1" applyAlignment="1">
      <alignment horizontal="center" vertical="center"/>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vertical="center"/>
    </xf>
    <xf numFmtId="4" fontId="12" fillId="0" borderId="0" xfId="0" applyNumberFormat="1" applyFont="1" applyAlignment="1">
      <alignment vertical="center"/>
    </xf>
    <xf numFmtId="166" fontId="12" fillId="0" borderId="0" xfId="0" applyNumberFormat="1" applyFont="1" applyAlignment="1">
      <alignment vertical="center"/>
    </xf>
    <xf numFmtId="4" fontId="12" fillId="0" borderId="15" xfId="0" applyNumberFormat="1" applyFont="1" applyBorder="1" applyAlignment="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0" xfId="0" applyFont="1" applyAlignment="1">
      <alignment horizontal="center"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vertical="center"/>
    </xf>
    <xf numFmtId="0" fontId="26" fillId="0" borderId="0" xfId="0" applyFont="1" applyAlignment="1">
      <alignment vertical="center" wrapText="1"/>
    </xf>
    <xf numFmtId="0" fontId="26" fillId="0" borderId="22" xfId="0" applyFont="1" applyBorder="1" applyAlignment="1" applyProtection="1">
      <alignment vertical="center" wrapText="1"/>
      <protection locked="0"/>
    </xf>
    <xf numFmtId="167" fontId="28" fillId="0" borderId="22" xfId="0" applyNumberFormat="1" applyFont="1" applyBorder="1" applyAlignment="1" applyProtection="1">
      <alignment vertical="center"/>
      <protection locked="0"/>
    </xf>
    <xf numFmtId="0" fontId="28" fillId="0" borderId="22" xfId="0" applyFont="1" applyBorder="1" applyAlignment="1" applyProtection="1">
      <alignment horizontal="center" vertical="center"/>
      <protection locked="0"/>
    </xf>
    <xf numFmtId="0" fontId="26" fillId="0" borderId="22" xfId="0" applyFont="1" applyBorder="1" applyAlignment="1" applyProtection="1">
      <alignment horizontal="center" vertical="center" wrapText="1"/>
      <protection locked="0"/>
    </xf>
    <xf numFmtId="49" fontId="28" fillId="0" borderId="22" xfId="0" applyNumberFormat="1" applyFont="1" applyBorder="1" applyAlignment="1" applyProtection="1">
      <alignment horizontal="left" vertical="center" wrapText="1"/>
      <protection locked="0"/>
    </xf>
    <xf numFmtId="0" fontId="28" fillId="0" borderId="22" xfId="0" applyFont="1" applyBorder="1" applyAlignment="1" applyProtection="1">
      <alignment horizontal="left" vertical="center" wrapText="1"/>
      <protection locked="0"/>
    </xf>
    <xf numFmtId="0" fontId="30" fillId="0" borderId="22" xfId="0" applyFont="1" applyBorder="1" applyAlignment="1">
      <alignment vertical="center"/>
    </xf>
    <xf numFmtId="0" fontId="30" fillId="0" borderId="22" xfId="0" applyFont="1" applyBorder="1" applyAlignment="1">
      <alignment horizontal="left" vertical="center"/>
    </xf>
    <xf numFmtId="0" fontId="31" fillId="0" borderId="22" xfId="0" applyFont="1" applyBorder="1" applyAlignment="1">
      <alignment horizontal="left" vertical="center"/>
    </xf>
    <xf numFmtId="167" fontId="31" fillId="0" borderId="22" xfId="0" applyNumberFormat="1" applyFont="1" applyBorder="1" applyAlignment="1">
      <alignment vertical="center"/>
    </xf>
    <xf numFmtId="0" fontId="30" fillId="0" borderId="0" xfId="0" applyFont="1" applyAlignment="1">
      <alignment vertical="center"/>
    </xf>
    <xf numFmtId="0" fontId="28" fillId="0" borderId="2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0" xfId="0" applyFont="1" applyAlignment="1">
      <alignment horizontal="center" vertical="center" wrapText="1"/>
    </xf>
    <xf numFmtId="0" fontId="32" fillId="0" borderId="22" xfId="0" applyFont="1" applyBorder="1" applyAlignment="1">
      <alignment horizontal="left" vertical="center"/>
    </xf>
    <xf numFmtId="167" fontId="32" fillId="0" borderId="22" xfId="0" applyNumberFormat="1" applyFont="1" applyBorder="1" applyAlignment="1">
      <alignment vertical="center"/>
    </xf>
    <xf numFmtId="0" fontId="29" fillId="0" borderId="22" xfId="0" applyFont="1" applyBorder="1" applyAlignment="1">
      <alignment vertical="center" wrapText="1"/>
    </xf>
    <xf numFmtId="0" fontId="29" fillId="0" borderId="0" xfId="0" applyFont="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wrapText="1"/>
      <protection locked="0"/>
    </xf>
    <xf numFmtId="0" fontId="34" fillId="0" borderId="0" xfId="0" applyFont="1" applyAlignment="1">
      <alignment vertical="center"/>
    </xf>
    <xf numFmtId="167" fontId="26" fillId="0" borderId="0" xfId="0" applyNumberFormat="1" applyFont="1" applyAlignment="1">
      <alignment vertical="center"/>
    </xf>
    <xf numFmtId="0" fontId="25" fillId="0" borderId="0" xfId="0" applyFont="1" applyAlignment="1">
      <alignment horizontal="left" vertical="center"/>
    </xf>
    <xf numFmtId="0" fontId="27" fillId="0" borderId="0" xfId="0" applyFont="1" applyAlignment="1">
      <alignment horizontal="left" vertical="center"/>
    </xf>
    <xf numFmtId="0" fontId="23" fillId="0" borderId="0" xfId="0" applyFont="1" applyAlignment="1">
      <alignment vertical="center"/>
    </xf>
    <xf numFmtId="0" fontId="2" fillId="0" borderId="0" xfId="0" applyFont="1" applyAlignment="1">
      <alignment horizontal="left" vertical="center" wrapText="1"/>
    </xf>
    <xf numFmtId="0" fontId="24" fillId="0" borderId="0" xfId="0" applyFont="1" applyAlignment="1">
      <alignment horizontal="left" vertical="center"/>
    </xf>
    <xf numFmtId="0" fontId="1" fillId="0" borderId="0" xfId="2" applyFont="1" applyAlignment="1">
      <alignment horizontal="left" vertical="center"/>
    </xf>
    <xf numFmtId="0" fontId="35" fillId="0" borderId="0" xfId="2" applyAlignment="1">
      <alignment vertical="center"/>
    </xf>
    <xf numFmtId="0" fontId="23" fillId="0" borderId="0" xfId="2" applyFont="1" applyAlignment="1">
      <alignment vertical="center"/>
    </xf>
    <xf numFmtId="0" fontId="35" fillId="0" borderId="0" xfId="2" applyAlignment="1">
      <alignment vertical="center" wrapText="1"/>
    </xf>
    <xf numFmtId="0" fontId="2" fillId="0" borderId="0" xfId="2" applyFont="1" applyAlignment="1">
      <alignment horizontal="left" vertical="center"/>
    </xf>
    <xf numFmtId="165" fontId="2" fillId="0" borderId="0" xfId="2" applyNumberFormat="1" applyFont="1" applyAlignment="1">
      <alignment horizontal="left" vertical="center"/>
    </xf>
    <xf numFmtId="0" fontId="2" fillId="0" borderId="0" xfId="2" applyFont="1" applyAlignment="1">
      <alignment horizontal="left" vertical="center" wrapText="1"/>
    </xf>
    <xf numFmtId="0" fontId="36" fillId="0" borderId="22" xfId="0" applyFont="1" applyBorder="1" applyAlignment="1" applyProtection="1">
      <alignment horizontal="left" vertical="center" wrapText="1"/>
      <protection locked="0"/>
    </xf>
    <xf numFmtId="0" fontId="26" fillId="0" borderId="0" xfId="2" applyFont="1" applyAlignment="1">
      <alignment vertical="center"/>
    </xf>
    <xf numFmtId="0" fontId="26" fillId="0" borderId="22" xfId="2" applyFont="1" applyBorder="1" applyAlignment="1" applyProtection="1">
      <alignment vertical="center" wrapText="1"/>
      <protection locked="0"/>
    </xf>
    <xf numFmtId="0" fontId="28" fillId="0" borderId="22" xfId="2" applyFont="1" applyBorder="1" applyAlignment="1" applyProtection="1">
      <alignment horizontal="center" vertical="center"/>
      <protection locked="0"/>
    </xf>
    <xf numFmtId="0" fontId="28" fillId="0" borderId="22" xfId="2" applyFont="1" applyBorder="1" applyAlignment="1" applyProtection="1">
      <alignment horizontal="left" vertical="center" wrapText="1"/>
      <protection locked="0"/>
    </xf>
    <xf numFmtId="0" fontId="26" fillId="0" borderId="22" xfId="2" applyFont="1" applyBorder="1" applyAlignment="1" applyProtection="1">
      <alignment horizontal="center" vertical="center" wrapText="1"/>
      <protection locked="0"/>
    </xf>
    <xf numFmtId="167" fontId="28" fillId="0" borderId="22" xfId="2" applyNumberFormat="1" applyFont="1" applyBorder="1" applyAlignment="1" applyProtection="1">
      <alignment vertical="center"/>
      <protection locked="0"/>
    </xf>
    <xf numFmtId="49" fontId="28" fillId="0" borderId="22" xfId="2" applyNumberFormat="1" applyFont="1" applyBorder="1" applyAlignment="1" applyProtection="1">
      <alignment horizontal="left" vertical="center" wrapText="1"/>
      <protection locked="0"/>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9"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6" fillId="0" borderId="0" xfId="0" applyNumberFormat="1" applyFont="1" applyAlignment="1">
      <alignment horizontal="right" vertical="center"/>
    </xf>
    <xf numFmtId="4" fontId="16" fillId="0" borderId="0" xfId="0" applyNumberFormat="1" applyFont="1" applyAlignment="1">
      <alignment vertical="center"/>
    </xf>
    <xf numFmtId="0" fontId="7" fillId="2" borderId="0" xfId="0" applyFont="1" applyFill="1" applyAlignment="1">
      <alignment horizontal="center" vertical="center"/>
    </xf>
    <xf numFmtId="0" fontId="14" fillId="4" borderId="6" xfId="0" applyFont="1" applyFill="1" applyBorder="1" applyAlignment="1">
      <alignment horizontal="center" vertical="center"/>
    </xf>
    <xf numFmtId="0" fontId="14" fillId="4" borderId="7" xfId="0" applyFont="1" applyFill="1" applyBorder="1" applyAlignment="1">
      <alignment horizontal="left" vertical="center"/>
    </xf>
    <xf numFmtId="0" fontId="14" fillId="4" borderId="7" xfId="0" applyFont="1" applyFill="1" applyBorder="1" applyAlignment="1">
      <alignment horizontal="center" vertical="center"/>
    </xf>
    <xf numFmtId="0" fontId="14" fillId="4" borderId="7" xfId="0" applyFont="1" applyFill="1" applyBorder="1" applyAlignment="1">
      <alignment horizontal="right" vertical="center"/>
    </xf>
    <xf numFmtId="0" fontId="14"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2" fillId="0" borderId="0" xfId="2" applyFont="1" applyAlignment="1">
      <alignment horizontal="left" vertical="center" wrapText="1"/>
    </xf>
    <xf numFmtId="0" fontId="3" fillId="0" borderId="0" xfId="2" applyFont="1" applyAlignment="1">
      <alignment horizontal="left" vertical="center" wrapText="1"/>
    </xf>
    <xf numFmtId="0" fontId="35" fillId="0" borderId="0" xfId="2" applyAlignment="1">
      <alignment vertical="center"/>
    </xf>
  </cellXfs>
  <cellStyles count="3">
    <cellStyle name="Hypertextový odkaz" xfId="1" builtinId="8"/>
    <cellStyle name="Normálna 4" xfId="2" xr:uid="{A4B77595-6DB0-4D74-9BFD-C53EACCD5015}"/>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7" t="s">
        <v>0</v>
      </c>
      <c r="AZ1" s="7" t="s">
        <v>1</v>
      </c>
      <c r="BA1" s="7" t="s">
        <v>2</v>
      </c>
      <c r="BB1" s="7" t="s">
        <v>1</v>
      </c>
      <c r="BT1" s="7" t="s">
        <v>3</v>
      </c>
      <c r="BU1" s="7" t="s">
        <v>3</v>
      </c>
      <c r="BV1" s="7" t="s">
        <v>4</v>
      </c>
    </row>
    <row r="2" spans="1:74" ht="36.950000000000003" customHeight="1" x14ac:dyDescent="0.2">
      <c r="AR2" s="130" t="s">
        <v>5</v>
      </c>
      <c r="AS2" s="116"/>
      <c r="AT2" s="116"/>
      <c r="AU2" s="116"/>
      <c r="AV2" s="116"/>
      <c r="AW2" s="116"/>
      <c r="AX2" s="116"/>
      <c r="AY2" s="116"/>
      <c r="AZ2" s="116"/>
      <c r="BA2" s="116"/>
      <c r="BB2" s="116"/>
      <c r="BC2" s="116"/>
      <c r="BD2" s="116"/>
      <c r="BE2" s="116"/>
      <c r="BS2" s="8" t="s">
        <v>6</v>
      </c>
      <c r="BT2" s="8" t="s">
        <v>7</v>
      </c>
    </row>
    <row r="3" spans="1:74" ht="6.95" customHeight="1" x14ac:dyDescent="0.2">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7</v>
      </c>
    </row>
    <row r="4" spans="1:74" ht="24.95" customHeight="1" x14ac:dyDescent="0.2">
      <c r="B4" s="11"/>
      <c r="D4" s="12" t="s">
        <v>8</v>
      </c>
      <c r="AR4" s="11"/>
      <c r="AS4" s="13" t="s">
        <v>9</v>
      </c>
      <c r="BS4" s="8" t="s">
        <v>6</v>
      </c>
    </row>
    <row r="5" spans="1:74" ht="12" customHeight="1" x14ac:dyDescent="0.2">
      <c r="B5" s="11"/>
      <c r="D5" s="14" t="s">
        <v>10</v>
      </c>
      <c r="K5" s="115" t="s">
        <v>11</v>
      </c>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R5" s="11"/>
      <c r="BS5" s="8" t="s">
        <v>6</v>
      </c>
    </row>
    <row r="6" spans="1:74" ht="36.950000000000003" customHeight="1" x14ac:dyDescent="0.2">
      <c r="B6" s="11"/>
      <c r="D6" s="16" t="s">
        <v>12</v>
      </c>
      <c r="K6" s="117" t="s">
        <v>13</v>
      </c>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R6" s="11"/>
      <c r="BS6" s="8" t="s">
        <v>6</v>
      </c>
    </row>
    <row r="7" spans="1:74" ht="12" customHeight="1" x14ac:dyDescent="0.2">
      <c r="B7" s="11"/>
      <c r="D7" s="17" t="s">
        <v>14</v>
      </c>
      <c r="K7" s="15" t="s">
        <v>1</v>
      </c>
      <c r="AK7" s="17" t="s">
        <v>15</v>
      </c>
      <c r="AN7" s="15" t="s">
        <v>1</v>
      </c>
      <c r="AR7" s="11"/>
      <c r="BS7" s="8" t="s">
        <v>6</v>
      </c>
    </row>
    <row r="8" spans="1:74" ht="12" customHeight="1" x14ac:dyDescent="0.2">
      <c r="B8" s="11"/>
      <c r="D8" s="17" t="s">
        <v>16</v>
      </c>
      <c r="K8" s="15" t="s">
        <v>17</v>
      </c>
      <c r="AK8" s="17" t="s">
        <v>18</v>
      </c>
      <c r="AN8" s="15" t="s">
        <v>19</v>
      </c>
      <c r="AR8" s="11"/>
      <c r="BS8" s="8" t="s">
        <v>6</v>
      </c>
    </row>
    <row r="9" spans="1:74" ht="14.45" customHeight="1" x14ac:dyDescent="0.2">
      <c r="B9" s="11"/>
      <c r="AR9" s="11"/>
      <c r="BS9" s="8" t="s">
        <v>6</v>
      </c>
    </row>
    <row r="10" spans="1:74" ht="12" customHeight="1" x14ac:dyDescent="0.2">
      <c r="B10" s="11"/>
      <c r="D10" s="17" t="s">
        <v>20</v>
      </c>
      <c r="AK10" s="17" t="s">
        <v>21</v>
      </c>
      <c r="AN10" s="15" t="s">
        <v>1</v>
      </c>
      <c r="AR10" s="11"/>
      <c r="BS10" s="8" t="s">
        <v>6</v>
      </c>
    </row>
    <row r="11" spans="1:74" ht="18.399999999999999" customHeight="1" x14ac:dyDescent="0.2">
      <c r="B11" s="11"/>
      <c r="E11" s="15" t="s">
        <v>17</v>
      </c>
      <c r="AK11" s="17" t="s">
        <v>22</v>
      </c>
      <c r="AN11" s="15" t="s">
        <v>1</v>
      </c>
      <c r="AR11" s="11"/>
      <c r="BS11" s="8" t="s">
        <v>6</v>
      </c>
    </row>
    <row r="12" spans="1:74" ht="6.95" customHeight="1" x14ac:dyDescent="0.2">
      <c r="B12" s="11"/>
      <c r="AR12" s="11"/>
      <c r="BS12" s="8" t="s">
        <v>6</v>
      </c>
    </row>
    <row r="13" spans="1:74" ht="12" customHeight="1" x14ac:dyDescent="0.2">
      <c r="B13" s="11"/>
      <c r="D13" s="17" t="s">
        <v>23</v>
      </c>
      <c r="AK13" s="17" t="s">
        <v>21</v>
      </c>
      <c r="AN13" s="15" t="s">
        <v>1</v>
      </c>
      <c r="AR13" s="11"/>
      <c r="BS13" s="8" t="s">
        <v>6</v>
      </c>
    </row>
    <row r="14" spans="1:74" ht="12.75" x14ac:dyDescent="0.2">
      <c r="B14" s="11"/>
      <c r="E14" s="15" t="s">
        <v>17</v>
      </c>
      <c r="AK14" s="17" t="s">
        <v>22</v>
      </c>
      <c r="AN14" s="15" t="s">
        <v>1</v>
      </c>
      <c r="AR14" s="11"/>
      <c r="BS14" s="8" t="s">
        <v>6</v>
      </c>
    </row>
    <row r="15" spans="1:74" ht="6.95" customHeight="1" x14ac:dyDescent="0.2">
      <c r="B15" s="11"/>
      <c r="AR15" s="11"/>
      <c r="BS15" s="8" t="s">
        <v>3</v>
      </c>
    </row>
    <row r="16" spans="1:74" ht="12" customHeight="1" x14ac:dyDescent="0.2">
      <c r="B16" s="11"/>
      <c r="D16" s="17" t="s">
        <v>24</v>
      </c>
      <c r="AK16" s="17" t="s">
        <v>21</v>
      </c>
      <c r="AN16" s="15" t="s">
        <v>1</v>
      </c>
      <c r="AR16" s="11"/>
      <c r="BS16" s="8" t="s">
        <v>3</v>
      </c>
    </row>
    <row r="17" spans="2:71" ht="18.399999999999999" customHeight="1" x14ac:dyDescent="0.2">
      <c r="B17" s="11"/>
      <c r="E17" s="15" t="s">
        <v>17</v>
      </c>
      <c r="AK17" s="17" t="s">
        <v>22</v>
      </c>
      <c r="AN17" s="15" t="s">
        <v>1</v>
      </c>
      <c r="AR17" s="11"/>
      <c r="BS17" s="8" t="s">
        <v>25</v>
      </c>
    </row>
    <row r="18" spans="2:71" ht="6.95" customHeight="1" x14ac:dyDescent="0.2">
      <c r="B18" s="11"/>
      <c r="AR18" s="11"/>
      <c r="BS18" s="8" t="s">
        <v>26</v>
      </c>
    </row>
    <row r="19" spans="2:71" ht="12" customHeight="1" x14ac:dyDescent="0.2">
      <c r="B19" s="11"/>
      <c r="D19" s="17" t="s">
        <v>27</v>
      </c>
      <c r="AK19" s="17" t="s">
        <v>21</v>
      </c>
      <c r="AN19" s="15" t="s">
        <v>1</v>
      </c>
      <c r="AR19" s="11"/>
      <c r="BS19" s="8" t="s">
        <v>26</v>
      </c>
    </row>
    <row r="20" spans="2:71" ht="18.399999999999999" customHeight="1" x14ac:dyDescent="0.2">
      <c r="B20" s="11"/>
      <c r="E20" s="15" t="s">
        <v>17</v>
      </c>
      <c r="AK20" s="17" t="s">
        <v>22</v>
      </c>
      <c r="AN20" s="15" t="s">
        <v>1</v>
      </c>
      <c r="AR20" s="11"/>
      <c r="BS20" s="8" t="s">
        <v>25</v>
      </c>
    </row>
    <row r="21" spans="2:71" ht="6.95" customHeight="1" x14ac:dyDescent="0.2">
      <c r="B21" s="11"/>
      <c r="AR21" s="11"/>
    </row>
    <row r="22" spans="2:71" ht="12" customHeight="1" x14ac:dyDescent="0.2">
      <c r="B22" s="11"/>
      <c r="D22" s="17" t="s">
        <v>28</v>
      </c>
      <c r="AR22" s="11"/>
    </row>
    <row r="23" spans="2:71" ht="16.5" customHeight="1" x14ac:dyDescent="0.2">
      <c r="B23" s="11"/>
      <c r="E23" s="118" t="s">
        <v>1</v>
      </c>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R23" s="11"/>
    </row>
    <row r="24" spans="2:71" ht="6.95" customHeight="1" x14ac:dyDescent="0.2">
      <c r="B24" s="11"/>
      <c r="AR24" s="11"/>
    </row>
    <row r="25" spans="2:71" ht="6.95" customHeight="1" x14ac:dyDescent="0.2">
      <c r="B25" s="11"/>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R25" s="11"/>
    </row>
    <row r="26" spans="2:71" s="1" customFormat="1" ht="25.9" customHeight="1" x14ac:dyDescent="0.2">
      <c r="B26" s="19"/>
      <c r="D26" s="20" t="s">
        <v>29</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19" t="e">
        <f>ROUND(AG94,2)</f>
        <v>#REF!</v>
      </c>
      <c r="AL26" s="120"/>
      <c r="AM26" s="120"/>
      <c r="AN26" s="120"/>
      <c r="AO26" s="120"/>
      <c r="AR26" s="19"/>
    </row>
    <row r="27" spans="2:71" s="1" customFormat="1" ht="6.95" customHeight="1" x14ac:dyDescent="0.2">
      <c r="B27" s="19"/>
      <c r="AR27" s="19"/>
    </row>
    <row r="28" spans="2:71" s="1" customFormat="1" ht="12.75" x14ac:dyDescent="0.2">
      <c r="B28" s="19"/>
      <c r="L28" s="121" t="s">
        <v>30</v>
      </c>
      <c r="M28" s="121"/>
      <c r="N28" s="121"/>
      <c r="O28" s="121"/>
      <c r="P28" s="121"/>
      <c r="W28" s="121" t="s">
        <v>31</v>
      </c>
      <c r="X28" s="121"/>
      <c r="Y28" s="121"/>
      <c r="Z28" s="121"/>
      <c r="AA28" s="121"/>
      <c r="AB28" s="121"/>
      <c r="AC28" s="121"/>
      <c r="AD28" s="121"/>
      <c r="AE28" s="121"/>
      <c r="AK28" s="121" t="s">
        <v>32</v>
      </c>
      <c r="AL28" s="121"/>
      <c r="AM28" s="121"/>
      <c r="AN28" s="121"/>
      <c r="AO28" s="121"/>
      <c r="AR28" s="19"/>
    </row>
    <row r="29" spans="2:71" s="2" customFormat="1" ht="14.45" customHeight="1" x14ac:dyDescent="0.2">
      <c r="B29" s="22"/>
      <c r="D29" s="17" t="s">
        <v>33</v>
      </c>
      <c r="F29" s="17" t="s">
        <v>34</v>
      </c>
      <c r="L29" s="124">
        <v>0.2</v>
      </c>
      <c r="M29" s="123"/>
      <c r="N29" s="123"/>
      <c r="O29" s="123"/>
      <c r="P29" s="123"/>
      <c r="W29" s="122" t="e">
        <f>ROUND(AZ94, 2)</f>
        <v>#REF!</v>
      </c>
      <c r="X29" s="123"/>
      <c r="Y29" s="123"/>
      <c r="Z29" s="123"/>
      <c r="AA29" s="123"/>
      <c r="AB29" s="123"/>
      <c r="AC29" s="123"/>
      <c r="AD29" s="123"/>
      <c r="AE29" s="123"/>
      <c r="AK29" s="122" t="e">
        <f>ROUND(AV94, 2)</f>
        <v>#REF!</v>
      </c>
      <c r="AL29" s="123"/>
      <c r="AM29" s="123"/>
      <c r="AN29" s="123"/>
      <c r="AO29" s="123"/>
      <c r="AR29" s="22"/>
    </row>
    <row r="30" spans="2:71" s="2" customFormat="1" ht="14.45" customHeight="1" x14ac:dyDescent="0.2">
      <c r="B30" s="22"/>
      <c r="F30" s="17" t="s">
        <v>35</v>
      </c>
      <c r="L30" s="124">
        <v>0.2</v>
      </c>
      <c r="M30" s="123"/>
      <c r="N30" s="123"/>
      <c r="O30" s="123"/>
      <c r="P30" s="123"/>
      <c r="W30" s="122" t="e">
        <f>ROUND(BA94, 2)</f>
        <v>#REF!</v>
      </c>
      <c r="X30" s="123"/>
      <c r="Y30" s="123"/>
      <c r="Z30" s="123"/>
      <c r="AA30" s="123"/>
      <c r="AB30" s="123"/>
      <c r="AC30" s="123"/>
      <c r="AD30" s="123"/>
      <c r="AE30" s="123"/>
      <c r="AK30" s="122" t="e">
        <f>ROUND(AW94, 2)</f>
        <v>#REF!</v>
      </c>
      <c r="AL30" s="123"/>
      <c r="AM30" s="123"/>
      <c r="AN30" s="123"/>
      <c r="AO30" s="123"/>
      <c r="AR30" s="22"/>
    </row>
    <row r="31" spans="2:71" s="2" customFormat="1" ht="14.45" hidden="1" customHeight="1" x14ac:dyDescent="0.2">
      <c r="B31" s="22"/>
      <c r="F31" s="17" t="s">
        <v>36</v>
      </c>
      <c r="L31" s="124">
        <v>0.2</v>
      </c>
      <c r="M31" s="123"/>
      <c r="N31" s="123"/>
      <c r="O31" s="123"/>
      <c r="P31" s="123"/>
      <c r="W31" s="122" t="e">
        <f>ROUND(BB94, 2)</f>
        <v>#REF!</v>
      </c>
      <c r="X31" s="123"/>
      <c r="Y31" s="123"/>
      <c r="Z31" s="123"/>
      <c r="AA31" s="123"/>
      <c r="AB31" s="123"/>
      <c r="AC31" s="123"/>
      <c r="AD31" s="123"/>
      <c r="AE31" s="123"/>
      <c r="AK31" s="122">
        <v>0</v>
      </c>
      <c r="AL31" s="123"/>
      <c r="AM31" s="123"/>
      <c r="AN31" s="123"/>
      <c r="AO31" s="123"/>
      <c r="AR31" s="22"/>
    </row>
    <row r="32" spans="2:71" s="2" customFormat="1" ht="14.45" hidden="1" customHeight="1" x14ac:dyDescent="0.2">
      <c r="B32" s="22"/>
      <c r="F32" s="17" t="s">
        <v>37</v>
      </c>
      <c r="L32" s="124">
        <v>0.2</v>
      </c>
      <c r="M32" s="123"/>
      <c r="N32" s="123"/>
      <c r="O32" s="123"/>
      <c r="P32" s="123"/>
      <c r="W32" s="122" t="e">
        <f>ROUND(BC94, 2)</f>
        <v>#REF!</v>
      </c>
      <c r="X32" s="123"/>
      <c r="Y32" s="123"/>
      <c r="Z32" s="123"/>
      <c r="AA32" s="123"/>
      <c r="AB32" s="123"/>
      <c r="AC32" s="123"/>
      <c r="AD32" s="123"/>
      <c r="AE32" s="123"/>
      <c r="AK32" s="122">
        <v>0</v>
      </c>
      <c r="AL32" s="123"/>
      <c r="AM32" s="123"/>
      <c r="AN32" s="123"/>
      <c r="AO32" s="123"/>
      <c r="AR32" s="22"/>
    </row>
    <row r="33" spans="2:44" s="2" customFormat="1" ht="14.45" hidden="1" customHeight="1" x14ac:dyDescent="0.2">
      <c r="B33" s="22"/>
      <c r="F33" s="17" t="s">
        <v>38</v>
      </c>
      <c r="L33" s="124">
        <v>0</v>
      </c>
      <c r="M33" s="123"/>
      <c r="N33" s="123"/>
      <c r="O33" s="123"/>
      <c r="P33" s="123"/>
      <c r="W33" s="122" t="e">
        <f>ROUND(BD94, 2)</f>
        <v>#REF!</v>
      </c>
      <c r="X33" s="123"/>
      <c r="Y33" s="123"/>
      <c r="Z33" s="123"/>
      <c r="AA33" s="123"/>
      <c r="AB33" s="123"/>
      <c r="AC33" s="123"/>
      <c r="AD33" s="123"/>
      <c r="AE33" s="123"/>
      <c r="AK33" s="122">
        <v>0</v>
      </c>
      <c r="AL33" s="123"/>
      <c r="AM33" s="123"/>
      <c r="AN33" s="123"/>
      <c r="AO33" s="123"/>
      <c r="AR33" s="22"/>
    </row>
    <row r="34" spans="2:44" s="1" customFormat="1" ht="6.95" customHeight="1" x14ac:dyDescent="0.2">
      <c r="B34" s="19"/>
      <c r="AR34" s="19"/>
    </row>
    <row r="35" spans="2:44" s="1" customFormat="1" ht="25.9" customHeight="1" x14ac:dyDescent="0.2">
      <c r="B35" s="19"/>
      <c r="C35" s="23"/>
      <c r="D35" s="24" t="s">
        <v>39</v>
      </c>
      <c r="E35" s="25"/>
      <c r="F35" s="25"/>
      <c r="G35" s="25"/>
      <c r="H35" s="25"/>
      <c r="I35" s="25"/>
      <c r="J35" s="25"/>
      <c r="K35" s="25"/>
      <c r="L35" s="25"/>
      <c r="M35" s="25"/>
      <c r="N35" s="25"/>
      <c r="O35" s="25"/>
      <c r="P35" s="25"/>
      <c r="Q35" s="25"/>
      <c r="R35" s="25"/>
      <c r="S35" s="25"/>
      <c r="T35" s="26" t="s">
        <v>40</v>
      </c>
      <c r="U35" s="25"/>
      <c r="V35" s="25"/>
      <c r="W35" s="25"/>
      <c r="X35" s="145" t="s">
        <v>41</v>
      </c>
      <c r="Y35" s="146"/>
      <c r="Z35" s="146"/>
      <c r="AA35" s="146"/>
      <c r="AB35" s="146"/>
      <c r="AC35" s="25"/>
      <c r="AD35" s="25"/>
      <c r="AE35" s="25"/>
      <c r="AF35" s="25"/>
      <c r="AG35" s="25"/>
      <c r="AH35" s="25"/>
      <c r="AI35" s="25"/>
      <c r="AJ35" s="25"/>
      <c r="AK35" s="147" t="e">
        <f>SUM(AK26:AK33)</f>
        <v>#REF!</v>
      </c>
      <c r="AL35" s="146"/>
      <c r="AM35" s="146"/>
      <c r="AN35" s="146"/>
      <c r="AO35" s="148"/>
      <c r="AP35" s="23"/>
      <c r="AQ35" s="23"/>
      <c r="AR35" s="19"/>
    </row>
    <row r="36" spans="2:44" s="1" customFormat="1" ht="6.95" customHeight="1" x14ac:dyDescent="0.2">
      <c r="B36" s="19"/>
      <c r="AR36" s="19"/>
    </row>
    <row r="37" spans="2:44" s="1" customFormat="1" ht="14.45" customHeight="1" x14ac:dyDescent="0.2">
      <c r="B37" s="19"/>
      <c r="AR37" s="19"/>
    </row>
    <row r="38" spans="2:44" ht="14.45" customHeight="1" x14ac:dyDescent="0.2">
      <c r="B38" s="11"/>
      <c r="AR38" s="11"/>
    </row>
    <row r="39" spans="2:44" ht="14.45" customHeight="1" x14ac:dyDescent="0.2">
      <c r="B39" s="11"/>
      <c r="AR39" s="11"/>
    </row>
    <row r="40" spans="2:44" ht="14.45" customHeight="1" x14ac:dyDescent="0.2">
      <c r="B40" s="11"/>
      <c r="AR40" s="11"/>
    </row>
    <row r="41" spans="2:44" ht="14.45" customHeight="1" x14ac:dyDescent="0.2">
      <c r="B41" s="11"/>
      <c r="AR41" s="11"/>
    </row>
    <row r="42" spans="2:44" ht="14.45" customHeight="1" x14ac:dyDescent="0.2">
      <c r="B42" s="11"/>
      <c r="AR42" s="11"/>
    </row>
    <row r="43" spans="2:44" ht="14.45" customHeight="1" x14ac:dyDescent="0.2">
      <c r="B43" s="11"/>
      <c r="AR43" s="11"/>
    </row>
    <row r="44" spans="2:44" ht="14.45" customHeight="1" x14ac:dyDescent="0.2">
      <c r="B44" s="11"/>
      <c r="AR44" s="11"/>
    </row>
    <row r="45" spans="2:44" ht="14.45" customHeight="1" x14ac:dyDescent="0.2">
      <c r="B45" s="11"/>
      <c r="AR45" s="11"/>
    </row>
    <row r="46" spans="2:44" ht="14.45" customHeight="1" x14ac:dyDescent="0.2">
      <c r="B46" s="11"/>
      <c r="AR46" s="11"/>
    </row>
    <row r="47" spans="2:44" ht="14.45" customHeight="1" x14ac:dyDescent="0.2">
      <c r="B47" s="11"/>
      <c r="AR47" s="11"/>
    </row>
    <row r="48" spans="2:44" ht="14.45" customHeight="1" x14ac:dyDescent="0.2">
      <c r="B48" s="11"/>
      <c r="AR48" s="11"/>
    </row>
    <row r="49" spans="2:44" s="1" customFormat="1" ht="14.45" customHeight="1" x14ac:dyDescent="0.2">
      <c r="B49" s="19"/>
      <c r="D49" s="27" t="s">
        <v>42</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7" t="s">
        <v>43</v>
      </c>
      <c r="AI49" s="28"/>
      <c r="AJ49" s="28"/>
      <c r="AK49" s="28"/>
      <c r="AL49" s="28"/>
      <c r="AM49" s="28"/>
      <c r="AN49" s="28"/>
      <c r="AO49" s="28"/>
      <c r="AR49" s="19"/>
    </row>
    <row r="50" spans="2:44" x14ac:dyDescent="0.2">
      <c r="B50" s="11"/>
      <c r="AR50" s="11"/>
    </row>
    <row r="51" spans="2:44" x14ac:dyDescent="0.2">
      <c r="B51" s="11"/>
      <c r="AR51" s="11"/>
    </row>
    <row r="52" spans="2:44" x14ac:dyDescent="0.2">
      <c r="B52" s="11"/>
      <c r="AR52" s="11"/>
    </row>
    <row r="53" spans="2:44" x14ac:dyDescent="0.2">
      <c r="B53" s="11"/>
      <c r="AR53" s="11"/>
    </row>
    <row r="54" spans="2:44" x14ac:dyDescent="0.2">
      <c r="B54" s="11"/>
      <c r="AR54" s="11"/>
    </row>
    <row r="55" spans="2:44" x14ac:dyDescent="0.2">
      <c r="B55" s="11"/>
      <c r="AR55" s="11"/>
    </row>
    <row r="56" spans="2:44" x14ac:dyDescent="0.2">
      <c r="B56" s="11"/>
      <c r="AR56" s="11"/>
    </row>
    <row r="57" spans="2:44" x14ac:dyDescent="0.2">
      <c r="B57" s="11"/>
      <c r="AR57" s="11"/>
    </row>
    <row r="58" spans="2:44" x14ac:dyDescent="0.2">
      <c r="B58" s="11"/>
      <c r="AR58" s="11"/>
    </row>
    <row r="59" spans="2:44" x14ac:dyDescent="0.2">
      <c r="B59" s="11"/>
      <c r="AR59" s="11"/>
    </row>
    <row r="60" spans="2:44" s="1" customFormat="1" ht="12.75" x14ac:dyDescent="0.2">
      <c r="B60" s="19"/>
      <c r="D60" s="29" t="s">
        <v>44</v>
      </c>
      <c r="E60" s="21"/>
      <c r="F60" s="21"/>
      <c r="G60" s="21"/>
      <c r="H60" s="21"/>
      <c r="I60" s="21"/>
      <c r="J60" s="21"/>
      <c r="K60" s="21"/>
      <c r="L60" s="21"/>
      <c r="M60" s="21"/>
      <c r="N60" s="21"/>
      <c r="O60" s="21"/>
      <c r="P60" s="21"/>
      <c r="Q60" s="21"/>
      <c r="R60" s="21"/>
      <c r="S60" s="21"/>
      <c r="T60" s="21"/>
      <c r="U60" s="21"/>
      <c r="V60" s="29" t="s">
        <v>45</v>
      </c>
      <c r="W60" s="21"/>
      <c r="X60" s="21"/>
      <c r="Y60" s="21"/>
      <c r="Z60" s="21"/>
      <c r="AA60" s="21"/>
      <c r="AB60" s="21"/>
      <c r="AC60" s="21"/>
      <c r="AD60" s="21"/>
      <c r="AE60" s="21"/>
      <c r="AF60" s="21"/>
      <c r="AG60" s="21"/>
      <c r="AH60" s="29" t="s">
        <v>44</v>
      </c>
      <c r="AI60" s="21"/>
      <c r="AJ60" s="21"/>
      <c r="AK60" s="21"/>
      <c r="AL60" s="21"/>
      <c r="AM60" s="29" t="s">
        <v>45</v>
      </c>
      <c r="AN60" s="21"/>
      <c r="AO60" s="21"/>
      <c r="AR60" s="19"/>
    </row>
    <row r="61" spans="2:44" x14ac:dyDescent="0.2">
      <c r="B61" s="11"/>
      <c r="AR61" s="11"/>
    </row>
    <row r="62" spans="2:44" x14ac:dyDescent="0.2">
      <c r="B62" s="11"/>
      <c r="AR62" s="11"/>
    </row>
    <row r="63" spans="2:44" x14ac:dyDescent="0.2">
      <c r="B63" s="11"/>
      <c r="AR63" s="11"/>
    </row>
    <row r="64" spans="2:44" s="1" customFormat="1" ht="12.75" x14ac:dyDescent="0.2">
      <c r="B64" s="19"/>
      <c r="D64" s="27" t="s">
        <v>46</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7" t="s">
        <v>47</v>
      </c>
      <c r="AI64" s="28"/>
      <c r="AJ64" s="28"/>
      <c r="AK64" s="28"/>
      <c r="AL64" s="28"/>
      <c r="AM64" s="28"/>
      <c r="AN64" s="28"/>
      <c r="AO64" s="28"/>
      <c r="AR64" s="19"/>
    </row>
    <row r="65" spans="2:44" x14ac:dyDescent="0.2">
      <c r="B65" s="11"/>
      <c r="AR65" s="11"/>
    </row>
    <row r="66" spans="2:44" x14ac:dyDescent="0.2">
      <c r="B66" s="11"/>
      <c r="AR66" s="11"/>
    </row>
    <row r="67" spans="2:44" x14ac:dyDescent="0.2">
      <c r="B67" s="11"/>
      <c r="AR67" s="11"/>
    </row>
    <row r="68" spans="2:44" x14ac:dyDescent="0.2">
      <c r="B68" s="11"/>
      <c r="AR68" s="11"/>
    </row>
    <row r="69" spans="2:44" x14ac:dyDescent="0.2">
      <c r="B69" s="11"/>
      <c r="AR69" s="11"/>
    </row>
    <row r="70" spans="2:44" x14ac:dyDescent="0.2">
      <c r="B70" s="11"/>
      <c r="AR70" s="11"/>
    </row>
    <row r="71" spans="2:44" x14ac:dyDescent="0.2">
      <c r="B71" s="11"/>
      <c r="AR71" s="11"/>
    </row>
    <row r="72" spans="2:44" x14ac:dyDescent="0.2">
      <c r="B72" s="11"/>
      <c r="AR72" s="11"/>
    </row>
    <row r="73" spans="2:44" x14ac:dyDescent="0.2">
      <c r="B73" s="11"/>
      <c r="AR73" s="11"/>
    </row>
    <row r="74" spans="2:44" x14ac:dyDescent="0.2">
      <c r="B74" s="11"/>
      <c r="AR74" s="11"/>
    </row>
    <row r="75" spans="2:44" s="1" customFormat="1" ht="12.75" x14ac:dyDescent="0.2">
      <c r="B75" s="19"/>
      <c r="D75" s="29" t="s">
        <v>44</v>
      </c>
      <c r="E75" s="21"/>
      <c r="F75" s="21"/>
      <c r="G75" s="21"/>
      <c r="H75" s="21"/>
      <c r="I75" s="21"/>
      <c r="J75" s="21"/>
      <c r="K75" s="21"/>
      <c r="L75" s="21"/>
      <c r="M75" s="21"/>
      <c r="N75" s="21"/>
      <c r="O75" s="21"/>
      <c r="P75" s="21"/>
      <c r="Q75" s="21"/>
      <c r="R75" s="21"/>
      <c r="S75" s="21"/>
      <c r="T75" s="21"/>
      <c r="U75" s="21"/>
      <c r="V75" s="29" t="s">
        <v>45</v>
      </c>
      <c r="W75" s="21"/>
      <c r="X75" s="21"/>
      <c r="Y75" s="21"/>
      <c r="Z75" s="21"/>
      <c r="AA75" s="21"/>
      <c r="AB75" s="21"/>
      <c r="AC75" s="21"/>
      <c r="AD75" s="21"/>
      <c r="AE75" s="21"/>
      <c r="AF75" s="21"/>
      <c r="AG75" s="21"/>
      <c r="AH75" s="29" t="s">
        <v>44</v>
      </c>
      <c r="AI75" s="21"/>
      <c r="AJ75" s="21"/>
      <c r="AK75" s="21"/>
      <c r="AL75" s="21"/>
      <c r="AM75" s="29" t="s">
        <v>45</v>
      </c>
      <c r="AN75" s="21"/>
      <c r="AO75" s="21"/>
      <c r="AR75" s="19"/>
    </row>
    <row r="76" spans="2:44" s="1" customFormat="1" x14ac:dyDescent="0.2">
      <c r="B76" s="19"/>
      <c r="AR76" s="19"/>
    </row>
    <row r="77" spans="2:44" s="1" customFormat="1" ht="6.95" customHeight="1" x14ac:dyDescent="0.2">
      <c r="B77" s="30"/>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19"/>
    </row>
    <row r="81" spans="1:91" s="1" customFormat="1" ht="6.95" customHeight="1" x14ac:dyDescent="0.2">
      <c r="B81" s="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19"/>
    </row>
    <row r="82" spans="1:91" s="1" customFormat="1" ht="24.95" customHeight="1" x14ac:dyDescent="0.2">
      <c r="B82" s="19"/>
      <c r="C82" s="12" t="s">
        <v>48</v>
      </c>
      <c r="AR82" s="19"/>
    </row>
    <row r="83" spans="1:91" s="1" customFormat="1" ht="6.95" customHeight="1" x14ac:dyDescent="0.2">
      <c r="B83" s="19"/>
      <c r="AR83" s="19"/>
    </row>
    <row r="84" spans="1:91" s="3" customFormat="1" ht="12" customHeight="1" x14ac:dyDescent="0.2">
      <c r="B84" s="34"/>
      <c r="C84" s="17" t="s">
        <v>10</v>
      </c>
      <c r="L84" s="3" t="str">
        <f>K5</f>
        <v>202002</v>
      </c>
      <c r="AR84" s="34"/>
    </row>
    <row r="85" spans="1:91" s="4" customFormat="1" ht="36.950000000000003" customHeight="1" x14ac:dyDescent="0.2">
      <c r="B85" s="35"/>
      <c r="C85" s="36" t="s">
        <v>12</v>
      </c>
      <c r="L85" s="136" t="str">
        <f>K6</f>
        <v>Stavby 2020 2</v>
      </c>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137"/>
      <c r="AL85" s="137"/>
      <c r="AM85" s="137"/>
      <c r="AN85" s="137"/>
      <c r="AO85" s="137"/>
      <c r="AR85" s="35"/>
    </row>
    <row r="86" spans="1:91" s="1" customFormat="1" ht="6.95" customHeight="1" x14ac:dyDescent="0.2">
      <c r="B86" s="19"/>
      <c r="AR86" s="19"/>
    </row>
    <row r="87" spans="1:91" s="1" customFormat="1" ht="12" customHeight="1" x14ac:dyDescent="0.2">
      <c r="B87" s="19"/>
      <c r="C87" s="17" t="s">
        <v>16</v>
      </c>
      <c r="L87" s="37" t="str">
        <f>IF(K8="","",K8)</f>
        <v xml:space="preserve"> </v>
      </c>
      <c r="AI87" s="17" t="s">
        <v>18</v>
      </c>
      <c r="AM87" s="138" t="str">
        <f>IF(AN8= "","",AN8)</f>
        <v>8. 7. 2020</v>
      </c>
      <c r="AN87" s="138"/>
      <c r="AR87" s="19"/>
    </row>
    <row r="88" spans="1:91" s="1" customFormat="1" ht="6.95" customHeight="1" x14ac:dyDescent="0.2">
      <c r="B88" s="19"/>
      <c r="AR88" s="19"/>
    </row>
    <row r="89" spans="1:91" s="1" customFormat="1" ht="15.2" customHeight="1" x14ac:dyDescent="0.2">
      <c r="B89" s="19"/>
      <c r="C89" s="17" t="s">
        <v>20</v>
      </c>
      <c r="L89" s="3" t="str">
        <f>IF(E11= "","",E11)</f>
        <v xml:space="preserve"> </v>
      </c>
      <c r="AI89" s="17" t="s">
        <v>24</v>
      </c>
      <c r="AM89" s="139" t="str">
        <f>IF(E17="","",E17)</f>
        <v xml:space="preserve"> </v>
      </c>
      <c r="AN89" s="140"/>
      <c r="AO89" s="140"/>
      <c r="AP89" s="140"/>
      <c r="AR89" s="19"/>
      <c r="AS89" s="141" t="s">
        <v>49</v>
      </c>
      <c r="AT89" s="142"/>
      <c r="AU89" s="38"/>
      <c r="AV89" s="38"/>
      <c r="AW89" s="38"/>
      <c r="AX89" s="38"/>
      <c r="AY89" s="38"/>
      <c r="AZ89" s="38"/>
      <c r="BA89" s="38"/>
      <c r="BB89" s="38"/>
      <c r="BC89" s="38"/>
      <c r="BD89" s="39"/>
    </row>
    <row r="90" spans="1:91" s="1" customFormat="1" ht="15.2" customHeight="1" x14ac:dyDescent="0.2">
      <c r="B90" s="19"/>
      <c r="C90" s="17" t="s">
        <v>23</v>
      </c>
      <c r="L90" s="3" t="str">
        <f>IF(E14="","",E14)</f>
        <v xml:space="preserve"> </v>
      </c>
      <c r="AI90" s="17" t="s">
        <v>27</v>
      </c>
      <c r="AM90" s="139" t="str">
        <f>IF(E20="","",E20)</f>
        <v xml:space="preserve"> </v>
      </c>
      <c r="AN90" s="140"/>
      <c r="AO90" s="140"/>
      <c r="AP90" s="140"/>
      <c r="AR90" s="19"/>
      <c r="AS90" s="143"/>
      <c r="AT90" s="144"/>
      <c r="BD90" s="40"/>
    </row>
    <row r="91" spans="1:91" s="1" customFormat="1" ht="10.9" customHeight="1" x14ac:dyDescent="0.2">
      <c r="B91" s="19"/>
      <c r="AR91" s="19"/>
      <c r="AS91" s="143"/>
      <c r="AT91" s="144"/>
      <c r="BD91" s="40"/>
    </row>
    <row r="92" spans="1:91" s="1" customFormat="1" ht="29.25" customHeight="1" x14ac:dyDescent="0.2">
      <c r="B92" s="19"/>
      <c r="C92" s="131" t="s">
        <v>50</v>
      </c>
      <c r="D92" s="132"/>
      <c r="E92" s="132"/>
      <c r="F92" s="132"/>
      <c r="G92" s="132"/>
      <c r="H92" s="41"/>
      <c r="I92" s="133" t="s">
        <v>51</v>
      </c>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4" t="s">
        <v>52</v>
      </c>
      <c r="AH92" s="132"/>
      <c r="AI92" s="132"/>
      <c r="AJ92" s="132"/>
      <c r="AK92" s="132"/>
      <c r="AL92" s="132"/>
      <c r="AM92" s="132"/>
      <c r="AN92" s="133" t="s">
        <v>53</v>
      </c>
      <c r="AO92" s="132"/>
      <c r="AP92" s="135"/>
      <c r="AQ92" s="42" t="s">
        <v>54</v>
      </c>
      <c r="AR92" s="19"/>
      <c r="AS92" s="43" t="s">
        <v>55</v>
      </c>
      <c r="AT92" s="44" t="s">
        <v>56</v>
      </c>
      <c r="AU92" s="44" t="s">
        <v>57</v>
      </c>
      <c r="AV92" s="44" t="s">
        <v>58</v>
      </c>
      <c r="AW92" s="44" t="s">
        <v>59</v>
      </c>
      <c r="AX92" s="44" t="s">
        <v>60</v>
      </c>
      <c r="AY92" s="44" t="s">
        <v>61</v>
      </c>
      <c r="AZ92" s="44" t="s">
        <v>62</v>
      </c>
      <c r="BA92" s="44" t="s">
        <v>63</v>
      </c>
      <c r="BB92" s="44" t="s">
        <v>64</v>
      </c>
      <c r="BC92" s="44" t="s">
        <v>65</v>
      </c>
      <c r="BD92" s="45" t="s">
        <v>66</v>
      </c>
    </row>
    <row r="93" spans="1:91" s="1" customFormat="1" ht="10.9" customHeight="1" x14ac:dyDescent="0.2">
      <c r="B93" s="19"/>
      <c r="AR93" s="19"/>
      <c r="AS93" s="46"/>
      <c r="AT93" s="38"/>
      <c r="AU93" s="38"/>
      <c r="AV93" s="38"/>
      <c r="AW93" s="38"/>
      <c r="AX93" s="38"/>
      <c r="AY93" s="38"/>
      <c r="AZ93" s="38"/>
      <c r="BA93" s="38"/>
      <c r="BB93" s="38"/>
      <c r="BC93" s="38"/>
      <c r="BD93" s="39"/>
    </row>
    <row r="94" spans="1:91" s="5" customFormat="1" ht="32.450000000000003" customHeight="1" x14ac:dyDescent="0.2">
      <c r="B94" s="47"/>
      <c r="C94" s="48" t="s">
        <v>67</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128" t="e">
        <f>ROUND(AG95,2)</f>
        <v>#REF!</v>
      </c>
      <c r="AH94" s="128"/>
      <c r="AI94" s="128"/>
      <c r="AJ94" s="128"/>
      <c r="AK94" s="128"/>
      <c r="AL94" s="128"/>
      <c r="AM94" s="128"/>
      <c r="AN94" s="129" t="e">
        <f>SUM(AG94,AT94)</f>
        <v>#REF!</v>
      </c>
      <c r="AO94" s="129"/>
      <c r="AP94" s="129"/>
      <c r="AQ94" s="50" t="s">
        <v>1</v>
      </c>
      <c r="AR94" s="47"/>
      <c r="AS94" s="51">
        <f>ROUND(AS95,2)</f>
        <v>0</v>
      </c>
      <c r="AT94" s="52" t="e">
        <f>ROUND(SUM(AV94:AW94),2)</f>
        <v>#REF!</v>
      </c>
      <c r="AU94" s="53" t="e">
        <f>ROUND(AU95,5)</f>
        <v>#REF!</v>
      </c>
      <c r="AV94" s="52" t="e">
        <f>ROUND(AZ94*L29,2)</f>
        <v>#REF!</v>
      </c>
      <c r="AW94" s="52" t="e">
        <f>ROUND(BA94*L30,2)</f>
        <v>#REF!</v>
      </c>
      <c r="AX94" s="52" t="e">
        <f>ROUND(BB94*L29,2)</f>
        <v>#REF!</v>
      </c>
      <c r="AY94" s="52" t="e">
        <f>ROUND(BC94*L30,2)</f>
        <v>#REF!</v>
      </c>
      <c r="AZ94" s="52" t="e">
        <f>ROUND(AZ95,2)</f>
        <v>#REF!</v>
      </c>
      <c r="BA94" s="52" t="e">
        <f>ROUND(BA95,2)</f>
        <v>#REF!</v>
      </c>
      <c r="BB94" s="52" t="e">
        <f>ROUND(BB95,2)</f>
        <v>#REF!</v>
      </c>
      <c r="BC94" s="52" t="e">
        <f>ROUND(BC95,2)</f>
        <v>#REF!</v>
      </c>
      <c r="BD94" s="54" t="e">
        <f>ROUND(BD95,2)</f>
        <v>#REF!</v>
      </c>
      <c r="BS94" s="55" t="s">
        <v>68</v>
      </c>
      <c r="BT94" s="55" t="s">
        <v>69</v>
      </c>
      <c r="BU94" s="56" t="s">
        <v>70</v>
      </c>
      <c r="BV94" s="55" t="s">
        <v>71</v>
      </c>
      <c r="BW94" s="55" t="s">
        <v>4</v>
      </c>
      <c r="BX94" s="55" t="s">
        <v>72</v>
      </c>
      <c r="CL94" s="55" t="s">
        <v>1</v>
      </c>
    </row>
    <row r="95" spans="1:91" s="6" customFormat="1" ht="24.75" customHeight="1" x14ac:dyDescent="0.2">
      <c r="A95" s="57" t="s">
        <v>73</v>
      </c>
      <c r="B95" s="58"/>
      <c r="C95" s="59"/>
      <c r="D95" s="127" t="s">
        <v>74</v>
      </c>
      <c r="E95" s="127"/>
      <c r="F95" s="127"/>
      <c r="G95" s="127"/>
      <c r="H95" s="127"/>
      <c r="I95" s="60"/>
      <c r="J95" s="127" t="s">
        <v>75</v>
      </c>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5" t="e">
        <f>#REF!</f>
        <v>#REF!</v>
      </c>
      <c r="AH95" s="126"/>
      <c r="AI95" s="126"/>
      <c r="AJ95" s="126"/>
      <c r="AK95" s="126"/>
      <c r="AL95" s="126"/>
      <c r="AM95" s="126"/>
      <c r="AN95" s="125" t="e">
        <f>SUM(AG95,AT95)</f>
        <v>#REF!</v>
      </c>
      <c r="AO95" s="126"/>
      <c r="AP95" s="126"/>
      <c r="AQ95" s="61" t="s">
        <v>76</v>
      </c>
      <c r="AR95" s="58"/>
      <c r="AS95" s="62">
        <v>0</v>
      </c>
      <c r="AT95" s="63" t="e">
        <f>ROUND(SUM(AV95:AW95),2)</f>
        <v>#REF!</v>
      </c>
      <c r="AU95" s="64" t="e">
        <f>#REF!</f>
        <v>#REF!</v>
      </c>
      <c r="AV95" s="63" t="e">
        <f>#REF!</f>
        <v>#REF!</v>
      </c>
      <c r="AW95" s="63" t="e">
        <f>#REF!</f>
        <v>#REF!</v>
      </c>
      <c r="AX95" s="63" t="e">
        <f>#REF!</f>
        <v>#REF!</v>
      </c>
      <c r="AY95" s="63" t="e">
        <f>#REF!</f>
        <v>#REF!</v>
      </c>
      <c r="AZ95" s="63" t="e">
        <f>#REF!</f>
        <v>#REF!</v>
      </c>
      <c r="BA95" s="63" t="e">
        <f>#REF!</f>
        <v>#REF!</v>
      </c>
      <c r="BB95" s="63" t="e">
        <f>#REF!</f>
        <v>#REF!</v>
      </c>
      <c r="BC95" s="63" t="e">
        <f>#REF!</f>
        <v>#REF!</v>
      </c>
      <c r="BD95" s="65" t="e">
        <f>#REF!</f>
        <v>#REF!</v>
      </c>
      <c r="BT95" s="66" t="s">
        <v>77</v>
      </c>
      <c r="BV95" s="66" t="s">
        <v>71</v>
      </c>
      <c r="BW95" s="66" t="s">
        <v>78</v>
      </c>
      <c r="BX95" s="66" t="s">
        <v>4</v>
      </c>
      <c r="CL95" s="66" t="s">
        <v>1</v>
      </c>
      <c r="CM95" s="66" t="s">
        <v>69</v>
      </c>
    </row>
    <row r="96" spans="1:91" s="1" customFormat="1" ht="30" customHeight="1" x14ac:dyDescent="0.2">
      <c r="B96" s="19"/>
      <c r="AR96" s="19"/>
    </row>
    <row r="97" spans="2:44" s="1" customFormat="1" ht="6.95" customHeight="1" x14ac:dyDescent="0.2">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19"/>
    </row>
  </sheetData>
  <mergeCells count="40">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2020 07 07 - NUSCH 3 NP'!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4"/>
  <sheetViews>
    <sheetView showGridLines="0" tabSelected="1" topLeftCell="A27" zoomScale="115" zoomScaleNormal="115" workbookViewId="0">
      <selection activeCell="G16" sqref="G16:G39"/>
    </sheetView>
  </sheetViews>
  <sheetFormatPr defaultColWidth="9.33203125" defaultRowHeight="11.25" x14ac:dyDescent="0.2"/>
  <cols>
    <col min="1" max="1" width="4.1640625" style="67" customWidth="1"/>
    <col min="2" max="2" width="4.33203125" style="67" customWidth="1"/>
    <col min="3" max="3" width="15.33203125" style="67" customWidth="1"/>
    <col min="4" max="4" width="74.83203125" style="67" customWidth="1"/>
    <col min="5" max="5" width="7.5" style="67" customWidth="1"/>
    <col min="6" max="6" width="11.5" style="67" customWidth="1"/>
    <col min="7" max="7" width="14.33203125" style="67" customWidth="1"/>
    <col min="8" max="8" width="18.33203125" style="67" customWidth="1"/>
    <col min="9" max="9" width="19.1640625" style="68" customWidth="1"/>
    <col min="10" max="10" width="12.33203125" style="67" customWidth="1"/>
    <col min="11" max="11" width="16.33203125" style="67" customWidth="1"/>
    <col min="12" max="12" width="12.33203125" style="67" customWidth="1"/>
    <col min="13" max="13" width="15" style="67" customWidth="1"/>
    <col min="14" max="14" width="11" style="67" customWidth="1"/>
    <col min="15" max="15" width="15" style="67" customWidth="1"/>
    <col min="16" max="16" width="16.33203125" style="67" customWidth="1"/>
    <col min="17" max="17" width="11" style="67" customWidth="1"/>
    <col min="18" max="18" width="15" style="67" customWidth="1"/>
    <col min="19" max="19" width="16.33203125" style="67" customWidth="1"/>
    <col min="20" max="16384" width="9.33203125" style="67"/>
  </cols>
  <sheetData>
    <row r="1" spans="1:9" ht="24.95" customHeight="1" x14ac:dyDescent="0.2">
      <c r="A1" s="95" t="s">
        <v>129</v>
      </c>
    </row>
    <row r="2" spans="1:9" ht="6.95" customHeight="1" x14ac:dyDescent="0.2"/>
    <row r="3" spans="1:9" ht="12" customHeight="1" x14ac:dyDescent="0.2">
      <c r="A3" s="100" t="s">
        <v>12</v>
      </c>
      <c r="B3" s="101"/>
      <c r="C3" s="101"/>
      <c r="D3" s="101"/>
      <c r="E3" s="102"/>
      <c r="F3" s="101"/>
      <c r="G3" s="101"/>
      <c r="H3" s="101"/>
      <c r="I3" s="103"/>
    </row>
    <row r="4" spans="1:9" ht="25.5" customHeight="1" x14ac:dyDescent="0.2">
      <c r="A4" s="101"/>
      <c r="B4" s="101"/>
      <c r="C4" s="150" t="s">
        <v>127</v>
      </c>
      <c r="D4" s="151"/>
      <c r="E4" s="151"/>
      <c r="F4" s="151"/>
      <c r="G4" s="101"/>
      <c r="H4" s="101"/>
      <c r="I4" s="103"/>
    </row>
    <row r="5" spans="1:9" ht="12" customHeight="1" x14ac:dyDescent="0.2">
      <c r="A5" s="100" t="s">
        <v>79</v>
      </c>
      <c r="B5" s="101"/>
      <c r="C5" s="150" t="s">
        <v>121</v>
      </c>
      <c r="D5" s="151"/>
      <c r="E5" s="151"/>
      <c r="F5" s="151"/>
      <c r="G5" s="101"/>
      <c r="H5" s="101"/>
      <c r="I5" s="103"/>
    </row>
    <row r="6" spans="1:9" ht="16.5" customHeight="1" x14ac:dyDescent="0.2">
      <c r="A6" s="101"/>
      <c r="B6" s="101"/>
      <c r="C6" s="150"/>
      <c r="D6" s="151"/>
      <c r="E6" s="151"/>
      <c r="F6" s="151"/>
      <c r="G6" s="101"/>
      <c r="H6" s="101"/>
      <c r="I6" s="103"/>
    </row>
    <row r="7" spans="1:9" ht="6.95" customHeight="1" x14ac:dyDescent="0.2">
      <c r="A7" s="101"/>
      <c r="B7" s="101"/>
      <c r="C7" s="101"/>
      <c r="D7" s="101"/>
      <c r="E7" s="102"/>
      <c r="F7" s="101"/>
      <c r="G7" s="101"/>
      <c r="H7" s="101"/>
      <c r="I7" s="103"/>
    </row>
    <row r="8" spans="1:9" ht="25.9" customHeight="1" x14ac:dyDescent="0.2">
      <c r="A8" s="100" t="s">
        <v>16</v>
      </c>
      <c r="B8" s="101"/>
      <c r="C8" s="101"/>
      <c r="D8" s="104" t="s">
        <v>111</v>
      </c>
      <c r="E8" s="102"/>
      <c r="F8" s="101"/>
      <c r="G8" s="100" t="s">
        <v>18</v>
      </c>
      <c r="H8" s="105">
        <v>44973</v>
      </c>
      <c r="I8" s="103"/>
    </row>
    <row r="9" spans="1:9" ht="8.4499999999999993" customHeight="1" x14ac:dyDescent="0.2">
      <c r="A9" s="101"/>
      <c r="B9" s="101"/>
      <c r="C9" s="101"/>
      <c r="D9" s="106"/>
      <c r="E9" s="102"/>
      <c r="F9" s="101"/>
      <c r="G9" s="101"/>
      <c r="H9" s="101"/>
      <c r="I9" s="103"/>
    </row>
    <row r="10" spans="1:9" ht="15.2" customHeight="1" x14ac:dyDescent="0.2">
      <c r="A10" s="100" t="s">
        <v>20</v>
      </c>
      <c r="B10" s="101"/>
      <c r="C10" s="101"/>
      <c r="D10" s="104" t="s">
        <v>112</v>
      </c>
      <c r="E10" s="102"/>
      <c r="F10" s="101"/>
      <c r="G10" s="100" t="s">
        <v>24</v>
      </c>
      <c r="H10" s="149" t="s">
        <v>94</v>
      </c>
      <c r="I10" s="149"/>
    </row>
    <row r="11" spans="1:9" ht="15.2" customHeight="1" x14ac:dyDescent="0.2">
      <c r="A11" s="100" t="s">
        <v>23</v>
      </c>
      <c r="B11" s="101"/>
      <c r="C11" s="101"/>
      <c r="D11" s="104"/>
      <c r="E11" s="102"/>
      <c r="F11" s="101"/>
      <c r="G11" s="100" t="s">
        <v>27</v>
      </c>
      <c r="H11" s="149" t="s">
        <v>104</v>
      </c>
      <c r="I11" s="149"/>
    </row>
    <row r="12" spans="1:9" ht="15.2" customHeight="1" x14ac:dyDescent="0.2">
      <c r="A12" s="96"/>
      <c r="B12" s="1"/>
      <c r="C12" s="1"/>
      <c r="D12" s="99"/>
      <c r="E12" s="97"/>
      <c r="F12" s="1"/>
      <c r="G12" s="96"/>
      <c r="H12" s="98"/>
      <c r="I12" s="98"/>
    </row>
    <row r="13" spans="1:9" s="82" customFormat="1" ht="29.25" customHeight="1" x14ac:dyDescent="0.2">
      <c r="A13" s="80" t="s">
        <v>81</v>
      </c>
      <c r="B13" s="80" t="s">
        <v>54</v>
      </c>
      <c r="C13" s="80" t="s">
        <v>50</v>
      </c>
      <c r="D13" s="80" t="s">
        <v>51</v>
      </c>
      <c r="E13" s="81" t="s">
        <v>82</v>
      </c>
      <c r="F13" s="80" t="s">
        <v>83</v>
      </c>
      <c r="G13" s="80" t="s">
        <v>84</v>
      </c>
      <c r="H13" s="80" t="s">
        <v>80</v>
      </c>
      <c r="I13" s="80" t="s">
        <v>88</v>
      </c>
    </row>
    <row r="14" spans="1:9" s="86" customFormat="1" ht="25.9" customHeight="1" x14ac:dyDescent="0.2">
      <c r="A14" s="75"/>
      <c r="B14" s="76"/>
      <c r="C14" s="83"/>
      <c r="D14" s="83" t="s">
        <v>108</v>
      </c>
      <c r="E14" s="75"/>
      <c r="F14" s="75"/>
      <c r="G14" s="75"/>
      <c r="H14" s="84">
        <f>H15+H19+H31+H25</f>
        <v>0</v>
      </c>
      <c r="I14" s="85"/>
    </row>
    <row r="15" spans="1:9" s="79" customFormat="1" ht="22.9" customHeight="1" x14ac:dyDescent="0.2">
      <c r="A15" s="75"/>
      <c r="B15" s="76"/>
      <c r="C15" s="77"/>
      <c r="D15" s="77" t="s">
        <v>118</v>
      </c>
      <c r="E15" s="75"/>
      <c r="F15" s="75"/>
      <c r="G15" s="75"/>
      <c r="H15" s="78">
        <f>SUM(H16:H18)</f>
        <v>0</v>
      </c>
      <c r="I15" s="69"/>
    </row>
    <row r="16" spans="1:9" ht="18" customHeight="1" x14ac:dyDescent="0.2">
      <c r="A16" s="71">
        <v>1</v>
      </c>
      <c r="B16" s="71" t="s">
        <v>89</v>
      </c>
      <c r="C16" s="74"/>
      <c r="D16" s="74" t="s">
        <v>116</v>
      </c>
      <c r="E16" s="72" t="s">
        <v>86</v>
      </c>
      <c r="F16" s="70">
        <v>470</v>
      </c>
      <c r="G16" s="70"/>
      <c r="H16" s="70">
        <f t="shared" ref="H16" si="0">ROUND(G16*F16,3)</f>
        <v>0</v>
      </c>
      <c r="I16" s="69"/>
    </row>
    <row r="17" spans="1:12" ht="18" customHeight="1" x14ac:dyDescent="0.2">
      <c r="A17" s="71">
        <v>2</v>
      </c>
      <c r="B17" s="71" t="s">
        <v>89</v>
      </c>
      <c r="C17" s="74"/>
      <c r="D17" s="74" t="s">
        <v>115</v>
      </c>
      <c r="E17" s="72" t="s">
        <v>86</v>
      </c>
      <c r="F17" s="70">
        <v>470</v>
      </c>
      <c r="G17" s="70"/>
      <c r="H17" s="70">
        <f t="shared" ref="H17:H18" si="1">ROUND(G17*F17,3)</f>
        <v>0</v>
      </c>
      <c r="I17" s="69"/>
    </row>
    <row r="18" spans="1:12" ht="18" customHeight="1" x14ac:dyDescent="0.2">
      <c r="A18" s="71">
        <v>3</v>
      </c>
      <c r="B18" s="71" t="s">
        <v>85</v>
      </c>
      <c r="C18" s="73"/>
      <c r="D18" s="74" t="s">
        <v>113</v>
      </c>
      <c r="E18" s="72" t="s">
        <v>86</v>
      </c>
      <c r="F18" s="70">
        <v>470</v>
      </c>
      <c r="G18" s="70"/>
      <c r="H18" s="70">
        <f t="shared" si="1"/>
        <v>0</v>
      </c>
      <c r="I18" s="69"/>
    </row>
    <row r="19" spans="1:12" s="79" customFormat="1" ht="22.9" customHeight="1" x14ac:dyDescent="0.2">
      <c r="A19" s="75"/>
      <c r="B19" s="76"/>
      <c r="C19" s="77"/>
      <c r="D19" s="77" t="s">
        <v>117</v>
      </c>
      <c r="E19" s="75"/>
      <c r="F19" s="75"/>
      <c r="G19" s="75"/>
      <c r="H19" s="78">
        <f>SUM(H20:H23)</f>
        <v>0</v>
      </c>
      <c r="I19" s="69"/>
    </row>
    <row r="20" spans="1:12" ht="18" customHeight="1" x14ac:dyDescent="0.2">
      <c r="A20" s="71">
        <v>4</v>
      </c>
      <c r="B20" s="71" t="s">
        <v>89</v>
      </c>
      <c r="C20" s="73"/>
      <c r="D20" s="74" t="s">
        <v>98</v>
      </c>
      <c r="E20" s="72" t="s">
        <v>86</v>
      </c>
      <c r="F20" s="70">
        <v>110</v>
      </c>
      <c r="G20" s="70"/>
      <c r="H20" s="70">
        <f t="shared" ref="H20:H21" si="2">ROUND(G20*F20,3)</f>
        <v>0</v>
      </c>
      <c r="I20" s="69"/>
    </row>
    <row r="21" spans="1:12" ht="18" customHeight="1" x14ac:dyDescent="0.2">
      <c r="A21" s="71">
        <v>5</v>
      </c>
      <c r="B21" s="71" t="s">
        <v>85</v>
      </c>
      <c r="C21" s="73"/>
      <c r="D21" s="74" t="s">
        <v>122</v>
      </c>
      <c r="E21" s="72" t="s">
        <v>86</v>
      </c>
      <c r="F21" s="70">
        <v>110</v>
      </c>
      <c r="G21" s="70"/>
      <c r="H21" s="70">
        <f t="shared" si="2"/>
        <v>0</v>
      </c>
      <c r="I21" s="69"/>
      <c r="L21" s="94"/>
    </row>
    <row r="22" spans="1:12" ht="18" customHeight="1" x14ac:dyDescent="0.2">
      <c r="A22" s="71">
        <v>6</v>
      </c>
      <c r="B22" s="71" t="s">
        <v>89</v>
      </c>
      <c r="C22" s="73"/>
      <c r="D22" s="74" t="s">
        <v>99</v>
      </c>
      <c r="E22" s="72" t="s">
        <v>103</v>
      </c>
      <c r="F22" s="70">
        <v>12.4</v>
      </c>
      <c r="G22" s="70"/>
      <c r="H22" s="70">
        <f t="shared" ref="H22:H23" si="3">ROUND(G22*F22,3)</f>
        <v>0</v>
      </c>
      <c r="I22" s="69"/>
    </row>
    <row r="23" spans="1:12" s="108" customFormat="1" ht="18" customHeight="1" x14ac:dyDescent="0.2">
      <c r="A23" s="110">
        <v>7</v>
      </c>
      <c r="B23" s="110" t="s">
        <v>85</v>
      </c>
      <c r="C23" s="114"/>
      <c r="D23" s="111" t="s">
        <v>120</v>
      </c>
      <c r="E23" s="112" t="s">
        <v>86</v>
      </c>
      <c r="F23" s="113">
        <v>110</v>
      </c>
      <c r="G23" s="113"/>
      <c r="H23" s="113">
        <f t="shared" si="3"/>
        <v>0</v>
      </c>
      <c r="I23" s="109"/>
    </row>
    <row r="24" spans="1:12" ht="18" customHeight="1" x14ac:dyDescent="0.2">
      <c r="A24" s="71"/>
      <c r="B24" s="71"/>
      <c r="C24" s="73"/>
      <c r="D24" s="107"/>
      <c r="E24" s="72"/>
      <c r="F24" s="70"/>
      <c r="G24" s="70"/>
      <c r="H24" s="70"/>
      <c r="I24" s="69"/>
    </row>
    <row r="25" spans="1:12" s="79" customFormat="1" ht="22.9" customHeight="1" x14ac:dyDescent="0.2">
      <c r="A25" s="75"/>
      <c r="B25" s="76"/>
      <c r="C25" s="77"/>
      <c r="D25" s="77" t="s">
        <v>109</v>
      </c>
      <c r="E25" s="75"/>
      <c r="F25" s="75"/>
      <c r="G25" s="75"/>
      <c r="H25" s="78">
        <f>SUM(H26:H29)</f>
        <v>0</v>
      </c>
      <c r="I25" s="69"/>
    </row>
    <row r="26" spans="1:12" ht="18" customHeight="1" x14ac:dyDescent="0.2">
      <c r="A26" s="71">
        <v>8</v>
      </c>
      <c r="B26" s="71" t="s">
        <v>89</v>
      </c>
      <c r="C26" s="73"/>
      <c r="D26" s="74" t="s">
        <v>128</v>
      </c>
      <c r="E26" s="72" t="s">
        <v>106</v>
      </c>
      <c r="F26" s="70">
        <v>1</v>
      </c>
      <c r="G26" s="70"/>
      <c r="H26" s="70">
        <f t="shared" ref="H26:H27" si="4">ROUND(G26*F26,3)</f>
        <v>0</v>
      </c>
      <c r="I26" s="69"/>
    </row>
    <row r="27" spans="1:12" ht="18" customHeight="1" x14ac:dyDescent="0.2">
      <c r="A27" s="71">
        <v>9</v>
      </c>
      <c r="B27" s="71" t="s">
        <v>85</v>
      </c>
      <c r="C27" s="73"/>
      <c r="D27" s="74" t="s">
        <v>123</v>
      </c>
      <c r="E27" s="72" t="s">
        <v>106</v>
      </c>
      <c r="F27" s="70">
        <f>F26</f>
        <v>1</v>
      </c>
      <c r="G27" s="70"/>
      <c r="H27" s="70">
        <f t="shared" si="4"/>
        <v>0</v>
      </c>
      <c r="I27" s="69"/>
    </row>
    <row r="28" spans="1:12" ht="18" customHeight="1" x14ac:dyDescent="0.2">
      <c r="A28" s="71">
        <v>10</v>
      </c>
      <c r="B28" s="71" t="s">
        <v>89</v>
      </c>
      <c r="C28" s="73"/>
      <c r="D28" s="74" t="s">
        <v>125</v>
      </c>
      <c r="E28" s="72" t="s">
        <v>106</v>
      </c>
      <c r="F28" s="70">
        <v>12</v>
      </c>
      <c r="G28" s="70"/>
      <c r="H28" s="70">
        <f t="shared" ref="H28:H29" si="5">ROUND(G28*F28,3)</f>
        <v>0</v>
      </c>
      <c r="I28" s="69"/>
    </row>
    <row r="29" spans="1:12" s="108" customFormat="1" ht="18" customHeight="1" x14ac:dyDescent="0.2">
      <c r="A29" s="110">
        <v>11</v>
      </c>
      <c r="B29" s="110" t="s">
        <v>85</v>
      </c>
      <c r="C29" s="114"/>
      <c r="D29" s="111" t="s">
        <v>126</v>
      </c>
      <c r="E29" s="112" t="s">
        <v>124</v>
      </c>
      <c r="F29" s="113">
        <v>4</v>
      </c>
      <c r="G29" s="113"/>
      <c r="H29" s="113">
        <f t="shared" si="5"/>
        <v>0</v>
      </c>
      <c r="I29" s="109"/>
    </row>
    <row r="30" spans="1:12" ht="18" customHeight="1" x14ac:dyDescent="0.2">
      <c r="A30" s="71"/>
      <c r="B30" s="71"/>
      <c r="C30" s="73"/>
      <c r="D30" s="74"/>
      <c r="E30" s="72"/>
      <c r="F30" s="70"/>
      <c r="G30" s="70"/>
      <c r="H30" s="70"/>
      <c r="I30" s="69"/>
    </row>
    <row r="31" spans="1:12" s="79" customFormat="1" ht="22.9" customHeight="1" x14ac:dyDescent="0.2">
      <c r="A31" s="75"/>
      <c r="B31" s="76"/>
      <c r="C31" s="77"/>
      <c r="D31" s="77" t="s">
        <v>119</v>
      </c>
      <c r="E31" s="75"/>
      <c r="F31" s="75"/>
      <c r="G31" s="75"/>
      <c r="H31" s="78">
        <f>SUM(H32:H39)</f>
        <v>0</v>
      </c>
      <c r="I31" s="69"/>
    </row>
    <row r="32" spans="1:12" ht="18" customHeight="1" x14ac:dyDescent="0.2">
      <c r="A32" s="71">
        <v>12</v>
      </c>
      <c r="B32" s="71" t="s">
        <v>85</v>
      </c>
      <c r="C32" s="73"/>
      <c r="D32" s="74" t="s">
        <v>110</v>
      </c>
      <c r="E32" s="72" t="s">
        <v>106</v>
      </c>
      <c r="F32" s="70">
        <v>1</v>
      </c>
      <c r="G32" s="70"/>
      <c r="H32" s="70">
        <f t="shared" ref="H32" si="6">ROUND(G32*F32,3)</f>
        <v>0</v>
      </c>
      <c r="I32" s="69"/>
    </row>
    <row r="33" spans="1:9" ht="18" customHeight="1" x14ac:dyDescent="0.2">
      <c r="A33" s="71">
        <v>13</v>
      </c>
      <c r="B33" s="71" t="s">
        <v>85</v>
      </c>
      <c r="C33" s="73"/>
      <c r="D33" s="74" t="s">
        <v>100</v>
      </c>
      <c r="E33" s="72" t="s">
        <v>106</v>
      </c>
      <c r="F33" s="70">
        <v>1</v>
      </c>
      <c r="G33" s="70"/>
      <c r="H33" s="70">
        <f t="shared" ref="H33:H36" si="7">ROUND(G33*F33,3)</f>
        <v>0</v>
      </c>
      <c r="I33" s="69"/>
    </row>
    <row r="34" spans="1:9" ht="18" customHeight="1" x14ac:dyDescent="0.2">
      <c r="A34" s="71">
        <v>14</v>
      </c>
      <c r="B34" s="71" t="s">
        <v>85</v>
      </c>
      <c r="C34" s="73"/>
      <c r="D34" s="74" t="s">
        <v>101</v>
      </c>
      <c r="E34" s="72" t="s">
        <v>87</v>
      </c>
      <c r="F34" s="70">
        <v>2</v>
      </c>
      <c r="G34" s="70"/>
      <c r="H34" s="70">
        <f t="shared" si="7"/>
        <v>0</v>
      </c>
      <c r="I34" s="69"/>
    </row>
    <row r="35" spans="1:9" ht="18" customHeight="1" x14ac:dyDescent="0.2">
      <c r="A35" s="71">
        <v>15</v>
      </c>
      <c r="B35" s="71" t="s">
        <v>85</v>
      </c>
      <c r="C35" s="73"/>
      <c r="D35" s="74" t="s">
        <v>102</v>
      </c>
      <c r="E35" s="72" t="s">
        <v>106</v>
      </c>
      <c r="F35" s="70">
        <v>1</v>
      </c>
      <c r="G35" s="70"/>
      <c r="H35" s="70">
        <f t="shared" si="7"/>
        <v>0</v>
      </c>
      <c r="I35" s="69"/>
    </row>
    <row r="36" spans="1:9" ht="18" customHeight="1" x14ac:dyDescent="0.2">
      <c r="A36" s="71">
        <v>16</v>
      </c>
      <c r="B36" s="71" t="s">
        <v>85</v>
      </c>
      <c r="C36" s="73"/>
      <c r="D36" s="74" t="s">
        <v>90</v>
      </c>
      <c r="E36" s="72" t="s">
        <v>87</v>
      </c>
      <c r="F36" s="70">
        <v>3</v>
      </c>
      <c r="G36" s="70"/>
      <c r="H36" s="70">
        <f t="shared" si="7"/>
        <v>0</v>
      </c>
      <c r="I36" s="69"/>
    </row>
    <row r="37" spans="1:9" ht="18" customHeight="1" x14ac:dyDescent="0.2">
      <c r="A37" s="71">
        <v>17</v>
      </c>
      <c r="B37" s="71" t="s">
        <v>85</v>
      </c>
      <c r="C37" s="73"/>
      <c r="D37" s="74" t="s">
        <v>91</v>
      </c>
      <c r="E37" s="72" t="s">
        <v>95</v>
      </c>
      <c r="F37" s="70">
        <v>3</v>
      </c>
      <c r="G37" s="70"/>
      <c r="H37" s="70">
        <f>ROUND(G37*F37,3)/100</f>
        <v>0</v>
      </c>
      <c r="I37" s="69"/>
    </row>
    <row r="38" spans="1:9" ht="18" customHeight="1" x14ac:dyDescent="0.2">
      <c r="A38" s="71">
        <v>18</v>
      </c>
      <c r="B38" s="71" t="s">
        <v>85</v>
      </c>
      <c r="C38" s="73"/>
      <c r="D38" s="74" t="s">
        <v>93</v>
      </c>
      <c r="E38" s="72" t="s">
        <v>95</v>
      </c>
      <c r="F38" s="70">
        <v>5</v>
      </c>
      <c r="G38" s="70"/>
      <c r="H38" s="70">
        <f>ROUND(G38*F38,3)/100</f>
        <v>0</v>
      </c>
      <c r="I38" s="69"/>
    </row>
    <row r="39" spans="1:9" ht="18" customHeight="1" x14ac:dyDescent="0.2">
      <c r="A39" s="71">
        <v>19</v>
      </c>
      <c r="B39" s="71" t="s">
        <v>85</v>
      </c>
      <c r="C39" s="73"/>
      <c r="D39" s="74" t="s">
        <v>92</v>
      </c>
      <c r="E39" s="72" t="s">
        <v>95</v>
      </c>
      <c r="F39" s="70">
        <v>0.5</v>
      </c>
      <c r="G39" s="70"/>
      <c r="H39" s="70">
        <f>ROUND(G39*F39,3)/100</f>
        <v>0</v>
      </c>
      <c r="I39" s="69"/>
    </row>
    <row r="40" spans="1:9" s="93" customFormat="1" ht="15.75" customHeight="1" x14ac:dyDescent="0.2">
      <c r="A40" s="87"/>
      <c r="B40" s="87"/>
      <c r="C40" s="88"/>
      <c r="D40" s="89" t="s">
        <v>96</v>
      </c>
      <c r="E40" s="90"/>
      <c r="F40" s="91"/>
      <c r="G40" s="91"/>
      <c r="H40" s="91"/>
      <c r="I40" s="92"/>
    </row>
    <row r="41" spans="1:9" s="93" customFormat="1" ht="94.5" customHeight="1" x14ac:dyDescent="0.2">
      <c r="A41" s="87">
        <v>1</v>
      </c>
      <c r="B41" s="87"/>
      <c r="C41" s="88"/>
      <c r="D41" s="89" t="s">
        <v>107</v>
      </c>
      <c r="E41" s="90"/>
      <c r="F41" s="91"/>
      <c r="G41" s="91"/>
      <c r="H41" s="91"/>
      <c r="I41" s="92"/>
    </row>
    <row r="42" spans="1:9" s="93" customFormat="1" ht="50.1" customHeight="1" x14ac:dyDescent="0.2">
      <c r="A42" s="87">
        <v>2</v>
      </c>
      <c r="B42" s="87"/>
      <c r="C42" s="88"/>
      <c r="D42" s="89" t="s">
        <v>97</v>
      </c>
      <c r="E42" s="90"/>
      <c r="F42" s="91"/>
      <c r="G42" s="91"/>
      <c r="H42" s="91"/>
      <c r="I42" s="92"/>
    </row>
    <row r="43" spans="1:9" s="93" customFormat="1" ht="50.1" customHeight="1" x14ac:dyDescent="0.2">
      <c r="A43" s="87">
        <v>3</v>
      </c>
      <c r="B43" s="87"/>
      <c r="C43" s="88"/>
      <c r="D43" s="89" t="s">
        <v>105</v>
      </c>
      <c r="E43" s="90"/>
      <c r="F43" s="91"/>
      <c r="G43" s="91"/>
      <c r="H43" s="91"/>
      <c r="I43" s="92"/>
    </row>
    <row r="44" spans="1:9" s="93" customFormat="1" ht="30" customHeight="1" x14ac:dyDescent="0.2">
      <c r="A44" s="87">
        <v>4</v>
      </c>
      <c r="B44" s="87"/>
      <c r="C44" s="88"/>
      <c r="D44" s="89" t="s">
        <v>114</v>
      </c>
      <c r="E44" s="90"/>
      <c r="F44" s="91"/>
      <c r="G44" s="91"/>
      <c r="H44" s="91"/>
      <c r="I44" s="92"/>
    </row>
  </sheetData>
  <autoFilter ref="A13:I39" xr:uid="{00000000-0009-0000-0000-000001000000}"/>
  <mergeCells count="5">
    <mergeCell ref="H10:I10"/>
    <mergeCell ref="H11:I11"/>
    <mergeCell ref="C4:F4"/>
    <mergeCell ref="C6:F6"/>
    <mergeCell ref="C5:F5"/>
  </mergeCells>
  <phoneticPr fontId="0" type="noConversion"/>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SO304</vt:lpstr>
      <vt:lpstr>'Rekapitulácia stavby'!Názvy_tisku</vt:lpstr>
      <vt:lpstr>'SO304'!Názvy_tisku</vt:lpstr>
      <vt:lpstr>'Rekapitulácia stavby'!Oblast_tisku</vt:lpstr>
      <vt:lpstr>'SO304'!Oblast_tisku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Slavo Ferenc</dc:creator>
  <cp:lastModifiedBy>buro@the-buro.cz</cp:lastModifiedBy>
  <cp:lastPrinted>2021-05-13T13:41:01Z</cp:lastPrinted>
  <dcterms:created xsi:type="dcterms:W3CDTF">2020-07-11T13:13:01Z</dcterms:created>
  <dcterms:modified xsi:type="dcterms:W3CDTF">2025-03-10T13:12:09Z</dcterms:modified>
</cp:coreProperties>
</file>